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d:\develop\bid_entry\07申請書\doc\ver8\reg_standard\"/>
    </mc:Choice>
  </mc:AlternateContent>
  <xr:revisionPtr revIDLastSave="0" documentId="13_ncr:1_{C5EDCAB1-5D91-4DFE-A802-FCB0C4222EE2}" xr6:coauthVersionLast="47" xr6:coauthVersionMax="47" xr10:uidLastSave="{00000000-0000-0000-0000-000000000000}"/>
  <workbookProtection workbookAlgorithmName="SHA-512" workbookHashValue="vQKWVBzVVupM6CgIRVrgYVUikt078B0f80UevltfIq3T3oJcxX+HVcJky8l1X4ibw9mWK/z+JbUSykFFMMjzOg==" workbookSaltValue="nbZNrloSm8BVDGah6eKXuA==" workbookSpinCount="100000" lockStructure="1"/>
  <bookViews>
    <workbookView xWindow="2730" yWindow="1185" windowWidth="16305" windowHeight="15015"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7" i="7" l="1"/>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292" i="7"/>
  <c r="J287" i="7"/>
  <c r="J284" i="7"/>
  <c r="D254" i="7" l="1"/>
  <c r="J177" i="7"/>
  <c r="J194" i="7" l="1"/>
  <c r="D114" i="7" l="1"/>
  <c r="D116" i="7" s="1"/>
  <c r="D118" i="7" s="1"/>
  <c r="D120" i="7" s="1"/>
  <c r="D122" i="7" s="1"/>
  <c r="D124" i="7" s="1"/>
  <c r="D126" i="7" s="1"/>
  <c r="I199" i="7" l="1"/>
  <c r="J213" i="7" l="1"/>
  <c r="A2" i="8" l="1"/>
  <c r="A1" i="8"/>
</calcChain>
</file>

<file path=xl/sharedStrings.xml><?xml version="1.0" encoding="utf-8"?>
<sst xmlns="http://schemas.openxmlformats.org/spreadsheetml/2006/main" count="312" uniqueCount="261">
  <si>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</si>
  <si>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</si>
  <si>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</si>
  <si>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</si>
  <si>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</si>
  <si>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</si>
  <si>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</si>
  <si>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</si>
  <si>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</si>
  <si>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</si>
  <si>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</si>
  <si>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</si>
  <si>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</si>
  <si>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</si>
  <si>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</si>
  <si>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</si>
  <si>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</si>
  <si>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</si>
  <si>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</si>
  <si>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</si>
  <si>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</si>
  <si>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</si>
  <si>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</si>
  <si>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</si>
  <si>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</si>
  <si>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</si>
  <si>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</si>
  <si>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</si>
  <si>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</si>
  <si>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</si>
  <si>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</si>
  <si>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</si>
  <si>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</si>
  <si>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</si>
  <si>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</si>
  <si>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</si>
  <si>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</si>
  <si>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</si>
  <si>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</si>
  <si>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</si>
  <si>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</si>
  <si>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</si>
  <si>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</si>
  <si>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</si>
  <si>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</si>
  <si>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</si>
  <si>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</si>
  <si>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</si>
  <si>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</si>
  <si>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</si>
  <si>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</si>
  <si>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</si>
  <si>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</si>
  <si>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</si>
  <si>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</si>
  <si>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</si>
  <si>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</si>
  <si>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</si>
  <si>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</si>
  <si>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</si>
  <si>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</si>
  <si>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</si>
  <si>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</si>
  <si>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</si>
  <si>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</si>
  <si>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</si>
  <si>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</si>
  <si>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</si>
  <si>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</si>
  <si>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</si>
  <si>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</si>
  <si>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</si>
  <si>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</si>
  <si>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</si>
  <si>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</si>
  <si>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</si>
  <si>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</si>
  <si>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</si>
  <si>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</si>
  <si>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</si>
  <si>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</si>
  <si>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</si>
  <si>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</si>
  <si>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</si>
  <si>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</si>
  <si>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</si>
  <si>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</si>
  <si>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</si>
  <si>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</si>
  <si>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</si>
  <si>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</si>
  <si>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</si>
  <si>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</si>
  <si>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</si>
  <si>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</si>
  <si>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</si>
  <si>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</si>
  <si>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</si>
  <si>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</si>
  <si>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</si>
  <si>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</si>
  <si>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</si>
  <si>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</si>
  <si>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</si>
  <si>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</si>
  <si>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</si>
  <si>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</si>
  <si>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</si>
  <si>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</si>
  <si>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</si>
  <si>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</si>
  <si>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</si>
  <si>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</si>
  <si>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</si>
  <si>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</si>
  <si>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</si>
  <si>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</si>
  <si>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</si>
  <si>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</si>
  <si>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</si>
  <si>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</si>
  <si>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</si>
  <si>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</si>
  <si>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</si>
  <si>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</si>
  <si>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</si>
  <si>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</si>
  <si>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</si>
  <si>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</si>
  <si>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</si>
  <si>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</si>
  <si>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</si>
  <si>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</si>
  <si>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</si>
  <si>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</si>
  <si>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</si>
  <si>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</si>
  <si>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</si>
  <si>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</si>
  <si>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</si>
  <si>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</si>
  <si>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</si>
  <si>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</si>
  <si>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</si>
  <si>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</si>
  <si>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</si>
  <si>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</si>
  <si>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</si>
  <si>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</si>
  <si>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</si>
  <si>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</si>
  <si>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</si>
  <si>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</si>
  <si>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</si>
  <si>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</si>
  <si>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</si>
  <si>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</si>
  <si>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</si>
  <si>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</si>
  <si>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</si>
  <si>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</si>
  <si>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</si>
  <si>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</si>
  <si>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</si>
  <si>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</si>
  <si>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</si>
  <si>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</si>
  <si>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</si>
  <si>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</si>
  <si>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</si>
  <si>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</si>
  <si>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</si>
  <si>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</si>
  <si>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</si>
  <si>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</si>
  <si>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</si>
  <si>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</si>
  <si>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</si>
  <si>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</si>
  <si>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</si>
  <si>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</si>
  <si>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</si>
  <si>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</si>
  <si>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</si>
  <si>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</si>
  <si>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</si>
  <si>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</si>
  <si>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</si>
  <si>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</si>
  <si>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</si>
  <si>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</si>
  <si>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</si>
  <si>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</si>
  <si>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</si>
  <si>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</si>
  <si>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</si>
  <si>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</si>
  <si>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</si>
  <si>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</si>
  <si>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</si>
  <si>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</si>
  <si>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</si>
  <si>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事業協同組合、企業組合、協業組合等で官公需適格組合証明を受けている場合は番号を入力してください。</t>
    <phoneticPr fontId="4"/>
  </si>
  <si>
    <t>例)2025/4/1、R7/4/1</t>
    <phoneticPr fontId="4"/>
  </si>
  <si>
    <t>例)2025/4/1</t>
    <phoneticPr fontId="4"/>
  </si>
  <si>
    <t>菊池広域連合で行われる建設工事に係る競争入札に参加する資格の審査を申請します。</t>
    <rPh sb="0" eb="2">
      <t>キクチ</t>
    </rPh>
    <rPh sb="2" eb="4">
      <t>コウイキ</t>
    </rPh>
    <rPh sb="4" eb="6">
      <t>レンゴウ</t>
    </rPh>
    <rPh sb="7" eb="8">
      <t>オコナ</t>
    </rPh>
    <rPh sb="11" eb="13">
      <t>ケンセツ</t>
    </rPh>
    <rPh sb="13" eb="15">
      <t>コウジ</t>
    </rPh>
    <rPh sb="16" eb="17">
      <t>カカ</t>
    </rPh>
    <rPh sb="18" eb="20">
      <t>キョウソウ</t>
    </rPh>
    <rPh sb="20" eb="22">
      <t>ニュウサツ</t>
    </rPh>
    <rPh sb="23" eb="25">
      <t>サンカ</t>
    </rPh>
    <rPh sb="27" eb="29">
      <t>シカク</t>
    </rPh>
    <rPh sb="30" eb="32">
      <t>シンサ</t>
    </rPh>
    <rPh sb="33" eb="35">
      <t>シンセイ</t>
    </rPh>
    <phoneticPr fontId="4"/>
  </si>
  <si>
    <t>菊池広域連合 一般競争(指名競争)入札参加資格審査申請書【建設工事】</t>
    <rPh sb="0" eb="2">
      <t>キクチ</t>
    </rPh>
    <rPh sb="2" eb="4">
      <t>コウイキ</t>
    </rPh>
    <rPh sb="4" eb="6">
      <t>レンゴウ</t>
    </rPh>
    <phoneticPr fontId="4"/>
  </si>
  <si>
    <t>外資比率(%)</t>
    <rPh sb="0" eb="2">
      <t>ガイシ</t>
    </rPh>
    <rPh sb="2" eb="4">
      <t>ヒリツ</t>
    </rPh>
    <phoneticPr fontId="4"/>
  </si>
  <si>
    <t>年間平均完成
工事高(千円)</t>
    <rPh sb="0" eb="2">
      <t>ネンカン</t>
    </rPh>
    <rPh sb="11" eb="13">
      <t>センエン</t>
    </rPh>
    <phoneticPr fontId="4"/>
  </si>
  <si>
    <t>許可
区分</t>
    <rPh sb="0" eb="2">
      <t>キョカ</t>
    </rPh>
    <rPh sb="3" eb="5">
      <t>クブン</t>
    </rPh>
    <phoneticPr fontId="4"/>
  </si>
  <si>
    <t>監理技術者数</t>
    <rPh sb="0" eb="2">
      <t>カンリ</t>
    </rPh>
    <phoneticPr fontId="4"/>
  </si>
  <si>
    <t>主任技術者数</t>
    <phoneticPr fontId="4"/>
  </si>
  <si>
    <t>技術者数</t>
    <rPh sb="2" eb="3">
      <t>モノ</t>
    </rPh>
    <phoneticPr fontId="4"/>
  </si>
  <si>
    <t>1級</t>
    <phoneticPr fontId="4"/>
  </si>
  <si>
    <t>1級受講</t>
    <phoneticPr fontId="4"/>
  </si>
  <si>
    <t>監理補佐</t>
    <phoneticPr fontId="4"/>
  </si>
  <si>
    <t>基幹</t>
    <phoneticPr fontId="4"/>
  </si>
  <si>
    <t>2級</t>
    <phoneticPr fontId="4"/>
  </si>
  <si>
    <t>その他</t>
    <phoneticPr fontId="4"/>
  </si>
  <si>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</si>
  <si>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0" eb="12">
      <t>キュウシュウ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</si>
  <si>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G.主観的事項</t>
    <rPh sb="2" eb="4">
      <t>シュカン</t>
    </rPh>
    <rPh sb="4" eb="5">
      <t>テキ</t>
    </rPh>
    <rPh sb="5" eb="7">
      <t>ジコウ</t>
    </rPh>
    <phoneticPr fontId="4"/>
  </si>
  <si>
    <t>常用雇用労働者数</t>
  </si>
  <si>
    <t>常用雇用労働者数</t>
    <phoneticPr fontId="5"/>
  </si>
  <si>
    <t>うち障がい者数</t>
    <phoneticPr fontId="4"/>
  </si>
  <si>
    <t>新規学卒者の雇用状況</t>
    <rPh sb="0" eb="2">
      <t>シンキ</t>
    </rPh>
    <rPh sb="2" eb="5">
      <t>ガクソツシャ</t>
    </rPh>
    <rPh sb="6" eb="8">
      <t>コヨウ</t>
    </rPh>
    <rPh sb="8" eb="10">
      <t>ジョウキョウ</t>
    </rPh>
    <phoneticPr fontId="4"/>
  </si>
  <si>
    <t>男女共同参画の推進状況</t>
    <rPh sb="0" eb="2">
      <t>ダンジョ</t>
    </rPh>
    <rPh sb="2" eb="4">
      <t>キョウドウ</t>
    </rPh>
    <rPh sb="4" eb="6">
      <t>サンカク</t>
    </rPh>
    <rPh sb="7" eb="9">
      <t>スイシン</t>
    </rPh>
    <rPh sb="9" eb="11">
      <t>ジョウキョウ</t>
    </rPh>
    <phoneticPr fontId="4"/>
  </si>
  <si>
    <t>雇用者数</t>
    <rPh sb="0" eb="3">
      <t>コヨウシャ</t>
    </rPh>
    <rPh sb="3" eb="4">
      <t>スウ</t>
    </rPh>
    <phoneticPr fontId="4"/>
  </si>
  <si>
    <t>社会貢献活動の状況</t>
    <phoneticPr fontId="4"/>
  </si>
  <si>
    <t>消防団員数</t>
  </si>
  <si>
    <t>消防団協力事業所</t>
    <phoneticPr fontId="4"/>
  </si>
  <si>
    <t>防災協定の締結状況</t>
    <phoneticPr fontId="4"/>
  </si>
  <si>
    <t>菊池市・合志市・菊陽町・大津町のいずれかで防災協定を締結している場合、リストから「有」を選択してください。</t>
    <rPh sb="0" eb="3">
      <t>キクチシ</t>
    </rPh>
    <rPh sb="4" eb="7">
      <t>コウシシ</t>
    </rPh>
    <rPh sb="8" eb="11">
      <t>キクヨウマチ</t>
    </rPh>
    <rPh sb="12" eb="15">
      <t>オオヅマチ</t>
    </rPh>
    <rPh sb="21" eb="23">
      <t>ボウサイ</t>
    </rPh>
    <rPh sb="23" eb="25">
      <t>キョウテイ</t>
    </rPh>
    <rPh sb="26" eb="28">
      <t>テイケツ</t>
    </rPh>
    <rPh sb="32" eb="34">
      <t>バアイ</t>
    </rPh>
    <rPh sb="41" eb="42">
      <t>アリ</t>
    </rPh>
    <rPh sb="44" eb="46">
      <t>センタク</t>
    </rPh>
    <phoneticPr fontId="4"/>
  </si>
  <si>
    <t>表彰件数</t>
  </si>
  <si>
    <t>若年者の定着の状況</t>
    <phoneticPr fontId="4"/>
  </si>
  <si>
    <t>若年者の雇用者数</t>
    <rPh sb="0" eb="2">
      <t>ジャクネン</t>
    </rPh>
    <rPh sb="2" eb="3">
      <t>シャ</t>
    </rPh>
    <rPh sb="4" eb="7">
      <t>コヨウシャ</t>
    </rPh>
    <rPh sb="7" eb="8">
      <t>スウ</t>
    </rPh>
    <phoneticPr fontId="4"/>
  </si>
  <si>
    <t>不当要求防止責任者講習の受講状況</t>
  </si>
  <si>
    <t>受講年月日</t>
    <rPh sb="0" eb="5">
      <t>ジュコウネンガッピ</t>
    </rPh>
    <phoneticPr fontId="4"/>
  </si>
  <si>
    <t>リストから選択してください。</t>
    <rPh sb="5" eb="7">
      <t>センタク</t>
    </rPh>
    <phoneticPr fontId="4"/>
  </si>
  <si>
    <t>ブライト企業の認定状況</t>
    <phoneticPr fontId="4"/>
  </si>
  <si>
    <t>認定年月日</t>
    <rPh sb="0" eb="5">
      <t>ニンテイネンガッピ</t>
    </rPh>
    <phoneticPr fontId="4"/>
  </si>
  <si>
    <t>熊本県ＳＤＧｓ登録制度の登録</t>
    <phoneticPr fontId="4"/>
  </si>
  <si>
    <t>登録状況</t>
    <phoneticPr fontId="4"/>
  </si>
  <si>
    <t>登録年月日</t>
    <rPh sb="0" eb="2">
      <t>トウロク</t>
    </rPh>
    <rPh sb="2" eb="5">
      <t>ネンガッピ</t>
    </rPh>
    <phoneticPr fontId="4"/>
  </si>
  <si>
    <t>両制度設けている場合、リストから「有」を選択してください。</t>
    <rPh sb="17" eb="18">
      <t>アリ</t>
    </rPh>
    <rPh sb="20" eb="22">
      <t>センタク</t>
    </rPh>
    <phoneticPr fontId="4"/>
  </si>
  <si>
    <t>人</t>
    <rPh sb="0" eb="1">
      <t>ヒト</t>
    </rPh>
    <phoneticPr fontId="4"/>
  </si>
  <si>
    <t>件</t>
    <rPh sb="0" eb="1">
      <t>ケン</t>
    </rPh>
    <phoneticPr fontId="4"/>
  </si>
  <si>
    <r>
      <t xml:space="preserve">登録を希望する場合、希望、許可区分、総合評定値、年間平均完成工事高、B.契約する営業所の許可区分、技術者数欄を入力してください。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
      <rPr>
        <sz val="10"/>
        <color rgb="FFFF0000"/>
        <rFont val="ＭＳ ゴシック"/>
        <family val="3"/>
        <charset val="128"/>
      </rPr>
      <t xml:space="preserve">
</t>
    </r>
    <r>
      <rPr>
        <sz val="10"/>
        <rFont val="ＭＳ ゴシック"/>
        <family val="3"/>
        <charset val="128"/>
      </rPr>
      <t>監理技術者、主任技術者、技術者がいる場合は、必ず人数を入力してください。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49" eb="53">
      <t>ギジュツシャスウ</t>
    </rPh>
    <rPh sb="65" eb="67">
      <t>キボウ</t>
    </rPh>
    <rPh sb="87" eb="88">
      <t>ラン</t>
    </rPh>
    <rPh sb="104" eb="106">
      <t>ネンカン</t>
    </rPh>
    <rPh sb="106" eb="108">
      <t>ヘイキン</t>
    </rPh>
    <rPh sb="130" eb="132">
      <t>ニュウリョク</t>
    </rPh>
    <rPh sb="152" eb="155">
      <t>ギジュツシャ</t>
    </rPh>
    <rPh sb="158" eb="160">
      <t>バアイ</t>
    </rPh>
    <rPh sb="162" eb="163">
      <t>カナラ</t>
    </rPh>
    <rPh sb="164" eb="166">
      <t>ニンズウ</t>
    </rPh>
    <rPh sb="167" eb="169">
      <t>ニュウリョク</t>
    </rPh>
    <phoneticPr fontId="4"/>
  </si>
  <si>
    <t>菊池市・合志市・菊陽町・大津町のいずれかの消防団に所属する消防団員の人数を入力してください。</t>
    <rPh sb="34" eb="35">
      <t>ニン</t>
    </rPh>
    <rPh sb="37" eb="39">
      <t>ニュウリョク</t>
    </rPh>
    <phoneticPr fontId="4"/>
  </si>
  <si>
    <t>介護休業制度の有無</t>
    <phoneticPr fontId="4"/>
  </si>
  <si>
    <t>保護観察者の</t>
    <phoneticPr fontId="4"/>
  </si>
  <si>
    <t>協力雇用主登録</t>
    <phoneticPr fontId="4"/>
  </si>
  <si>
    <t>熊本保護観察所で保護観察者の協力雇用主登録を行っている者は、リストから「有」を選択してください。</t>
    <rPh sb="36" eb="37">
      <t>ア</t>
    </rPh>
    <rPh sb="39" eb="41">
      <t>センタク</t>
    </rPh>
    <phoneticPr fontId="4"/>
  </si>
  <si>
    <t>菊池市・合志市・菊陽町・大津町のいずれかの消防団協力事業所である場合、リストから「有」を選択してください。</t>
    <rPh sb="32" eb="34">
      <t>バアイ</t>
    </rPh>
    <rPh sb="41" eb="42">
      <t>ア</t>
    </rPh>
    <rPh sb="44" eb="46">
      <t>センタク</t>
    </rPh>
    <phoneticPr fontId="4"/>
  </si>
  <si>
    <t>大臣、熊本県知事、菊池市長・合志市長・菊陽町長・大津町長表彰状況</t>
    <rPh sb="0" eb="2">
      <t>ダイジン</t>
    </rPh>
    <rPh sb="3" eb="5">
      <t>クマモト</t>
    </rPh>
    <rPh sb="5" eb="8">
      <t>ケンチジ</t>
    </rPh>
    <rPh sb="9" eb="13">
      <t>キクチシチョウ</t>
    </rPh>
    <rPh sb="14" eb="18">
      <t>コウシシチョウ</t>
    </rPh>
    <rPh sb="19" eb="22">
      <t>キクヨウマチ</t>
    </rPh>
    <rPh sb="22" eb="23">
      <t>チョウ</t>
    </rPh>
    <rPh sb="24" eb="27">
      <t>オオヅマチ</t>
    </rPh>
    <rPh sb="27" eb="28">
      <t>チョウ</t>
    </rPh>
    <rPh sb="28" eb="30">
      <t>ヒョウショウ</t>
    </rPh>
    <rPh sb="30" eb="32">
      <t>ジョウキョウ</t>
    </rPh>
    <phoneticPr fontId="4"/>
  </si>
  <si>
    <t>育児休業制度及び</t>
    <phoneticPr fontId="4"/>
  </si>
  <si>
    <t>以下の項目は、土木一式工事、建築一式工事、電気工事、管工事、舗装工事のいずれかを希望する方のみ入力してください。
申請内容に虚偽が発覚した場合は、監督処分や指名停止措置等の処分の対象となりますので、申請内容については事前に十分ご確認ください。
なお、用語の定義や基準日、対象期間等については、必ずホームページ掲載資料をご確認ください。
申告漏れがあっても、その後に変更申請はできませんのでご注意ください。</t>
    <rPh sb="0" eb="2">
      <t>イカ</t>
    </rPh>
    <rPh sb="3" eb="5">
      <t>コウモク</t>
    </rPh>
    <rPh sb="40" eb="42">
      <t>キボウ</t>
    </rPh>
    <rPh sb="47" eb="49">
      <t>ニュウリョク</t>
    </rPh>
    <rPh sb="57" eb="59">
      <t>シンセイ</t>
    </rPh>
    <phoneticPr fontId="4"/>
  </si>
  <si>
    <t>43_菊池広域連合</t>
  </si>
  <si>
    <t>Ver.8.0.1</t>
    <phoneticPr fontId="4"/>
  </si>
  <si>
    <t>8.0.1</t>
  </si>
  <si>
    <t>障がい者の雇用状況</t>
    <rPh sb="0" eb="1">
      <t>ショウ</t>
    </rPh>
    <rPh sb="3" eb="4">
      <t>シャ</t>
    </rPh>
    <rPh sb="5" eb="7">
      <t>コヨウ</t>
    </rPh>
    <rPh sb="7" eb="9">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</si>
</sst>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4"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
      <sz val="10"/>
      <color theme="1"/>
      <name val="ＭＳ ゴシック"/>
      <family val="3"/>
      <charset val="128"/>
    </font>
    <font>
      <sz val="11"/>
      <color theme="1" tint="4.9989318521683403E-2"/>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s>
  <borders count="40">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auto="1"/>
      </bottom>
      <diagonal/>
    </border>
    <border>
      <left style="hair">
        <color indexed="64"/>
      </left>
      <right style="hair">
        <color indexed="64"/>
      </right>
      <top style="hair">
        <color indexed="64"/>
      </top>
      <bottom style="hair">
        <color indexed="64"/>
      </bottom>
      <diagonal/>
    </border>
  </borders>
  <cellStyleXfs count="9">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xf numFmtId="38" fontId="1" fillId="0" borderId="0" applyFont="0" applyFill="0" applyBorder="0" applyAlignment="0" applyProtection="0">
      <alignment vertical="center"/>
    </xf>
  </cellStyleXfs>
  <cellXfs count="281">
    <xf numFmtId="0" fontId="0" fillId="0" borderId="0" xfId="0">
      <alignment vertical="center"/>
    </xf>
    <xf numFmtId="49" fontId="13" fillId="2" borderId="0" xfId="0" applyNumberFormat="1" applyFont="1" applyFill="1" applyAlignment="1" applyProtection="1">
      <alignment horizontal="left" vertical="center"/>
      <protection locked="0"/>
    </xf>
    <xf numFmtId="49" fontId="13" fillId="2" borderId="7" xfId="1" applyNumberFormat="1" applyFont="1" applyFill="1" applyBorder="1" applyAlignment="1" applyProtection="1">
      <alignment horizontal="center" vertical="center"/>
      <protection locked="0"/>
    </xf>
    <xf numFmtId="49" fontId="13" fillId="2" borderId="3" xfId="1" applyNumberFormat="1" applyFont="1" applyFill="1" applyBorder="1" applyAlignment="1" applyProtection="1">
      <alignment horizontal="center" vertical="center"/>
      <protection locked="0"/>
    </xf>
    <xf numFmtId="38" fontId="13" fillId="2" borderId="3" xfId="1" applyNumberFormat="1" applyFont="1" applyFill="1" applyBorder="1" applyAlignment="1" applyProtection="1">
      <alignment horizontal="right" vertical="center"/>
      <protection locked="0"/>
    </xf>
    <xf numFmtId="38" fontId="13" fillId="2" borderId="7" xfId="1" applyNumberFormat="1" applyFont="1" applyFill="1" applyBorder="1" applyAlignment="1" applyProtection="1">
      <alignment horizontal="right" vertical="center"/>
      <protection locked="0"/>
    </xf>
    <xf numFmtId="38" fontId="13" fillId="2" borderId="31" xfId="0" applyNumberFormat="1" applyFont="1" applyFill="1" applyBorder="1" applyAlignment="1" applyProtection="1">
      <alignment horizontal="righ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49" fontId="13" fillId="2" borderId="31" xfId="1" applyNumberFormat="1" applyFont="1" applyFill="1" applyBorder="1" applyAlignment="1" applyProtection="1">
      <alignment horizontal="center" vertical="center"/>
      <protection locked="0"/>
    </xf>
    <xf numFmtId="49" fontId="13" fillId="2" borderId="32" xfId="1" applyNumberFormat="1" applyFont="1" applyFill="1" applyBorder="1" applyAlignment="1" applyProtection="1">
      <alignment horizontal="center"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49" fontId="13" fillId="2" borderId="0" xfId="0" applyNumberFormat="1" applyFont="1" applyFill="1" applyAlignment="1" applyProtection="1">
      <alignment horizontal="left" vertical="center"/>
      <protection locked="0"/>
    </xf>
    <xf numFmtId="14" fontId="13" fillId="2" borderId="0" xfId="0" applyNumberFormat="1" applyFont="1" applyFill="1" applyAlignment="1" applyProtection="1">
      <alignment horizontal="left" vertical="center"/>
      <protection locked="0"/>
    </xf>
    <xf numFmtId="176" fontId="13" fillId="2" borderId="0" xfId="0" applyNumberFormat="1" applyFont="1" applyFill="1" applyAlignment="1" applyProtection="1">
      <alignment horizontal="left" vertical="center"/>
      <protection locked="0"/>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38" fontId="13" fillId="2" borderId="0" xfId="0" applyNumberFormat="1" applyFont="1" applyFill="1" applyAlignment="1" applyProtection="1">
      <alignment horizontal="righ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38"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0" fontId="13" fillId="2" borderId="0" xfId="0" applyFont="1" applyFill="1" applyAlignment="1" applyProtection="1">
      <alignment horizontal="left" vertical="center"/>
      <protection locked="0"/>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38" fontId="13" fillId="2" borderId="0" xfId="6" applyNumberFormat="1" applyFont="1" applyFill="1" applyAlignment="1" applyProtection="1">
      <alignment horizontal="right" vertical="center"/>
      <protection locked="0"/>
    </xf>
    <xf numFmtId="181" fontId="13" fillId="2" borderId="0" xfId="0" applyNumberFormat="1" applyFont="1" applyFill="1" applyAlignment="1" applyProtection="1">
      <alignment horizontal="left" vertical="center"/>
      <protection locked="0"/>
    </xf>
    <xf numFmtId="177" fontId="13" fillId="2" borderId="0" xfId="0" applyNumberFormat="1" applyFont="1" applyFill="1" applyAlignment="1" applyProtection="1">
      <alignment horizontal="lef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0" fontId="19" fillId="0" borderId="0" xfId="0" applyFont="1" applyAlignment="1" applyProtection="1">
      <alignment vertical="top"/>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Alignment="1" applyProtection="1">
      <alignment horizontal="left" vertical="center"/>
    </xf>
    <xf numFmtId="49" fontId="3" fillId="0" borderId="1" xfId="0" applyNumberFormat="1" applyFont="1" applyBorder="1" applyAlignment="1" applyProtection="1">
      <alignment horizontal="left" vertical="center"/>
    </xf>
    <xf numFmtId="49" fontId="3" fillId="0" borderId="2" xfId="0" applyNumberFormat="1" applyFont="1" applyBorder="1" applyAlignment="1" applyProtection="1">
      <alignment horizontal="left"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29" xfId="0" applyNumberFormat="1" applyFont="1" applyBorder="1" applyAlignment="1" applyProtection="1">
      <alignment horizontal="right" vertical="center"/>
    </xf>
    <xf numFmtId="38" fontId="3" fillId="0" borderId="30"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28"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13" fillId="0" borderId="14" xfId="1" applyNumberFormat="1" applyFont="1" applyBorder="1" applyAlignment="1" applyProtection="1">
      <alignment horizontal="right" vertical="center"/>
    </xf>
    <xf numFmtId="181" fontId="13" fillId="0" borderId="8" xfId="1" applyNumberFormat="1" applyFont="1" applyBorder="1" applyAlignment="1" applyProtection="1">
      <alignment horizontal="right" vertical="center"/>
    </xf>
    <xf numFmtId="181" fontId="13" fillId="0" borderId="10"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0" fontId="19" fillId="0" borderId="0" xfId="0" applyFont="1" applyAlignment="1" applyProtection="1">
      <alignment horizontal="left" vertical="top" wrapText="1"/>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16" fillId="0" borderId="0" xfId="0" applyFont="1" applyAlignment="1" applyProtection="1">
      <alignment horizontal="left" vertical="center" wrapText="1"/>
    </xf>
    <xf numFmtId="0" fontId="3" fillId="0" borderId="18" xfId="0" applyFont="1" applyBorder="1" applyProtection="1">
      <alignment vertical="center"/>
    </xf>
    <xf numFmtId="0" fontId="3" fillId="0" borderId="19" xfId="0" applyFont="1" applyBorder="1" applyProtection="1">
      <alignment vertical="center"/>
    </xf>
    <xf numFmtId="0" fontId="3" fillId="0" borderId="37" xfId="0" applyFont="1" applyBorder="1" applyProtection="1">
      <alignment vertical="center"/>
    </xf>
    <xf numFmtId="49" fontId="3" fillId="0" borderId="33" xfId="0" applyNumberFormat="1" applyFont="1" applyBorder="1" applyAlignment="1" applyProtection="1">
      <alignment horizontal="center" vertical="center" wrapText="1"/>
    </xf>
    <xf numFmtId="38" fontId="3" fillId="0" borderId="33" xfId="0" applyNumberFormat="1" applyFont="1" applyBorder="1" applyAlignment="1" applyProtection="1">
      <alignment horizontal="center" vertical="center" wrapText="1"/>
    </xf>
    <xf numFmtId="0" fontId="3" fillId="0" borderId="33" xfId="2" applyFont="1" applyBorder="1" applyAlignment="1" applyProtection="1">
      <alignment horizontal="center" vertical="center" wrapText="1"/>
    </xf>
    <xf numFmtId="38" fontId="3" fillId="0" borderId="34" xfId="0" applyNumberFormat="1" applyFont="1" applyBorder="1" applyAlignment="1" applyProtection="1">
      <alignment horizontal="center" vertical="center" wrapText="1"/>
    </xf>
    <xf numFmtId="0" fontId="3" fillId="0" borderId="20" xfId="0" applyFont="1" applyBorder="1" applyProtection="1">
      <alignment vertical="center"/>
    </xf>
    <xf numFmtId="0" fontId="3" fillId="0" borderId="16" xfId="0" applyFont="1" applyBorder="1" applyProtection="1">
      <alignment vertical="center"/>
    </xf>
    <xf numFmtId="0" fontId="3" fillId="0" borderId="38" xfId="0" applyFont="1" applyBorder="1" applyProtection="1">
      <alignment vertical="center"/>
    </xf>
    <xf numFmtId="49" fontId="3" fillId="0" borderId="35" xfId="0" applyNumberFormat="1" applyFont="1" applyBorder="1" applyAlignment="1" applyProtection="1">
      <alignment horizontal="center" vertical="center" wrapText="1"/>
    </xf>
    <xf numFmtId="38" fontId="3" fillId="0" borderId="35" xfId="0" applyNumberFormat="1" applyFont="1" applyBorder="1" applyAlignment="1" applyProtection="1">
      <alignment horizontal="center" vertical="center" wrapText="1"/>
    </xf>
    <xf numFmtId="0" fontId="3" fillId="0" borderId="35" xfId="2" applyFont="1" applyBorder="1" applyAlignment="1" applyProtection="1">
      <alignment horizontal="center" vertical="center" wrapText="1"/>
    </xf>
    <xf numFmtId="38" fontId="3" fillId="0" borderId="35" xfId="0" applyNumberFormat="1" applyFont="1" applyBorder="1" applyAlignment="1" applyProtection="1">
      <alignment horizontal="center" vertical="center" wrapText="1"/>
    </xf>
    <xf numFmtId="0" fontId="3" fillId="0" borderId="35" xfId="2" applyFont="1" applyBorder="1" applyAlignment="1" applyProtection="1">
      <alignment horizontal="center" vertical="center" wrapText="1"/>
    </xf>
    <xf numFmtId="0" fontId="3" fillId="0" borderId="36" xfId="2" applyFont="1" applyBorder="1" applyAlignment="1" applyProtection="1">
      <alignment horizontal="center" vertical="center" wrapText="1"/>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15" xfId="0" applyNumberFormat="1" applyFont="1" applyBorder="1" applyAlignment="1" applyProtection="1">
      <alignment horizontal="center" vertical="center"/>
    </xf>
    <xf numFmtId="0" fontId="3" fillId="0" borderId="31" xfId="2" applyFont="1" applyBorder="1" applyProtection="1">
      <alignment vertical="center"/>
    </xf>
    <xf numFmtId="0" fontId="3" fillId="0" borderId="11" xfId="2" applyFont="1" applyBorder="1" applyProtection="1">
      <alignment vertical="center"/>
    </xf>
    <xf numFmtId="0" fontId="3" fillId="0" borderId="32" xfId="2" applyFont="1" applyBorder="1" applyProtection="1">
      <alignment vertical="center"/>
    </xf>
    <xf numFmtId="49" fontId="13" fillId="3" borderId="31" xfId="1" applyNumberFormat="1" applyFont="1" applyFill="1" applyBorder="1" applyAlignment="1" applyProtection="1">
      <alignment horizontal="left" vertical="center"/>
    </xf>
    <xf numFmtId="49" fontId="13" fillId="3" borderId="32" xfId="1" applyNumberFormat="1" applyFont="1" applyFill="1" applyBorder="1" applyAlignment="1" applyProtection="1">
      <alignment horizontal="left" vertical="center"/>
    </xf>
    <xf numFmtId="38" fontId="13" fillId="3" borderId="31" xfId="1" applyNumberFormat="1" applyFont="1" applyFill="1" applyBorder="1" applyProtection="1">
      <alignment vertical="center"/>
    </xf>
    <xf numFmtId="38" fontId="13" fillId="3" borderId="11" xfId="1" applyNumberFormat="1" applyFont="1" applyFill="1" applyBorder="1" applyProtection="1">
      <alignment vertical="center"/>
    </xf>
    <xf numFmtId="38" fontId="13" fillId="3" borderId="12" xfId="1" applyNumberFormat="1" applyFont="1" applyFill="1" applyBorder="1" applyProtection="1">
      <alignment vertical="center"/>
    </xf>
    <xf numFmtId="176" fontId="3" fillId="0" borderId="16" xfId="0" applyNumberFormat="1" applyFont="1" applyBorder="1" applyProtection="1">
      <alignment vertical="center"/>
    </xf>
    <xf numFmtId="0" fontId="22" fillId="0" borderId="0" xfId="0" applyFont="1" applyAlignment="1" applyProtection="1">
      <alignment vertical="center" wrapText="1"/>
    </xf>
    <xf numFmtId="0" fontId="22" fillId="0" borderId="0" xfId="0" applyFont="1" applyProtection="1">
      <alignment vertical="center"/>
    </xf>
    <xf numFmtId="0" fontId="3" fillId="0" borderId="0" xfId="0" applyFont="1" applyAlignment="1" applyProtection="1">
      <alignment horizontal="right" vertical="top"/>
    </xf>
    <xf numFmtId="38" fontId="3" fillId="0" borderId="0" xfId="0" applyNumberFormat="1" applyFont="1" applyAlignment="1" applyProtection="1">
      <alignment vertical="top"/>
    </xf>
    <xf numFmtId="0" fontId="3" fillId="0" borderId="0" xfId="6" applyFont="1" applyAlignment="1" applyProtection="1">
      <alignment horizontal="left" vertical="center"/>
    </xf>
    <xf numFmtId="0" fontId="20" fillId="0" borderId="0" xfId="0" applyFont="1" applyProtection="1">
      <alignment vertical="center"/>
    </xf>
    <xf numFmtId="0" fontId="3" fillId="0" borderId="0" xfId="6" applyFont="1" applyAlignment="1" applyProtection="1">
      <alignment horizontal="left" vertical="center"/>
    </xf>
    <xf numFmtId="179" fontId="3" fillId="4" borderId="0" xfId="0" applyNumberFormat="1" applyFont="1" applyFill="1" applyProtection="1">
      <alignment vertical="center"/>
    </xf>
    <xf numFmtId="0" fontId="3" fillId="4" borderId="0" xfId="0" applyFont="1" applyFill="1" applyProtection="1">
      <alignment vertical="center"/>
    </xf>
    <xf numFmtId="0" fontId="16" fillId="4" borderId="0" xfId="0" applyFont="1" applyFill="1" applyAlignment="1" applyProtection="1">
      <alignment horizontal="right" vertical="top"/>
    </xf>
    <xf numFmtId="0" fontId="19" fillId="0" borderId="0" xfId="2" applyFont="1" applyAlignment="1" applyProtection="1">
      <alignment vertical="top"/>
    </xf>
    <xf numFmtId="0" fontId="23" fillId="0" borderId="0" xfId="2" applyFont="1" applyAlignment="1" applyProtection="1">
      <alignment vertical="top"/>
    </xf>
    <xf numFmtId="0" fontId="22" fillId="0" borderId="0" xfId="2" applyFont="1" applyAlignment="1" applyProtection="1">
      <alignment vertical="top"/>
    </xf>
    <xf numFmtId="0" fontId="3" fillId="0" borderId="20" xfId="2" applyFont="1" applyBorder="1" applyProtection="1">
      <alignment vertical="center"/>
    </xf>
    <xf numFmtId="0" fontId="6" fillId="0" borderId="0" xfId="1" applyNumberFormat="1" applyFont="1" applyAlignment="1" applyProtection="1">
      <alignment horizontal="right" vertical="top"/>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vertical="center"/>
    </xf>
    <xf numFmtId="38" fontId="13" fillId="2" borderId="33" xfId="8" applyNumberFormat="1" applyFont="1" applyFill="1" applyBorder="1" applyAlignment="1" applyProtection="1">
      <alignment horizontal="right" vertical="center"/>
      <protection locked="0"/>
    </xf>
    <xf numFmtId="38" fontId="13" fillId="2" borderId="5" xfId="8" applyNumberFormat="1" applyFont="1" applyFill="1" applyBorder="1" applyAlignment="1" applyProtection="1">
      <alignment horizontal="right" vertical="center"/>
      <protection locked="0"/>
    </xf>
    <xf numFmtId="38" fontId="13" fillId="2" borderId="6" xfId="8" applyNumberFormat="1" applyFont="1" applyFill="1" applyBorder="1" applyAlignment="1" applyProtection="1">
      <alignment horizontal="right" vertical="center"/>
      <protection locked="0"/>
    </xf>
    <xf numFmtId="38" fontId="13" fillId="2" borderId="39" xfId="8" applyNumberFormat="1" applyFont="1" applyFill="1" applyBorder="1" applyAlignment="1" applyProtection="1">
      <alignment horizontal="right" vertical="center"/>
      <protection locked="0"/>
    </xf>
    <xf numFmtId="38" fontId="13" fillId="2" borderId="9" xfId="8" applyNumberFormat="1" applyFont="1" applyFill="1" applyBorder="1" applyAlignment="1" applyProtection="1">
      <alignment horizontal="right" vertical="center"/>
      <protection locked="0"/>
    </xf>
    <xf numFmtId="38" fontId="13" fillId="2" borderId="10" xfId="8" applyNumberFormat="1" applyFont="1" applyFill="1" applyBorder="1" applyAlignment="1" applyProtection="1">
      <alignment horizontal="right" vertical="center"/>
      <protection locked="0"/>
    </xf>
  </cellXfs>
  <cellStyles count="9">
    <cellStyle name="桁区切り" xfId="8" builtinId="6"/>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228">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94"/>
  <sheetViews>
    <sheetView showGridLines="0" tabSelected="1" topLeftCell="B1" zoomScaleNormal="100" workbookViewId="0">
      <selection activeCell="B1" sqref="B1"/>
    </sheetView>
  </sheetViews>
  <sheetFormatPr defaultColWidth="9" defaultRowHeight="13.5" x14ac:dyDescent="0.15"/>
  <cols>
    <col min="1" max="1" width="10.375" style="64" hidden="1" customWidth="1"/>
    <col min="2" max="3" width="1.625" style="64" customWidth="1"/>
    <col min="4" max="5" width="5.625" style="64" customWidth="1"/>
    <col min="6" max="6" width="6.625" style="64" customWidth="1"/>
    <col min="7" max="7" width="6.125" style="64" customWidth="1"/>
    <col min="8" max="8" width="2.625" style="64" customWidth="1"/>
    <col min="9" max="9" width="1.625" style="64" customWidth="1"/>
    <col min="10" max="10" width="8.125" style="64" customWidth="1"/>
    <col min="11" max="11" width="5.625" style="64" customWidth="1"/>
    <col min="12" max="13" width="3.75" style="64" customWidth="1"/>
    <col min="14" max="14" width="7.5" style="64" customWidth="1"/>
    <col min="15" max="15" width="11.75" style="64" customWidth="1"/>
    <col min="16" max="16" width="14.375" style="64" customWidth="1"/>
    <col min="17" max="17" width="11.875" style="64" customWidth="1"/>
    <col min="18" max="19" width="7.625" style="64" customWidth="1"/>
    <col min="20" max="25" width="6.875" style="64" customWidth="1"/>
    <col min="26" max="26" width="2.625" style="64" customWidth="1"/>
    <col min="27" max="27" width="3.625" style="64" customWidth="1"/>
    <col min="28" max="16384" width="9" style="64"/>
  </cols>
  <sheetData>
    <row r="1" spans="1:27" ht="30" customHeight="1" x14ac:dyDescent="0.15">
      <c r="A1" s="272" t="s">
        <v>257</v>
      </c>
      <c r="B1" s="62"/>
      <c r="C1" s="63" t="s">
        <v>206</v>
      </c>
      <c r="D1" s="63"/>
      <c r="Q1" s="65"/>
      <c r="R1" s="65"/>
      <c r="T1" s="66"/>
      <c r="U1" s="66"/>
      <c r="V1" s="66"/>
      <c r="W1" s="271" t="s">
        <v>258</v>
      </c>
      <c r="X1" s="67"/>
      <c r="Y1" s="67"/>
      <c r="Z1" s="67"/>
      <c r="AA1" s="65"/>
    </row>
    <row r="2" spans="1:27" ht="15" hidden="1" customHeight="1" x14ac:dyDescent="0.15">
      <c r="A2" s="272" t="s">
        <v>67</v>
      </c>
      <c r="B2" s="62"/>
      <c r="C2" s="68"/>
      <c r="D2" s="68"/>
      <c r="AA2" s="65"/>
    </row>
    <row r="3" spans="1:27" ht="30" customHeight="1" x14ac:dyDescent="0.15">
      <c r="A3" s="273" t="s">
        <v>259</v>
      </c>
      <c r="B3" s="69"/>
      <c r="C3" s="64" t="s">
        <v>205</v>
      </c>
      <c r="AA3" s="65"/>
    </row>
    <row r="4" spans="1:27" ht="5.25" customHeight="1" x14ac:dyDescent="0.15">
      <c r="A4" s="69"/>
      <c r="B4" s="69"/>
      <c r="C4" s="70"/>
      <c r="D4" s="71"/>
      <c r="E4" s="71"/>
      <c r="F4" s="71"/>
      <c r="G4" s="71"/>
      <c r="H4" s="71"/>
      <c r="I4" s="71"/>
      <c r="J4" s="71"/>
      <c r="K4" s="71"/>
      <c r="L4" s="71"/>
      <c r="M4" s="71"/>
      <c r="N4" s="71"/>
      <c r="O4" s="71"/>
      <c r="P4" s="71"/>
      <c r="Q4" s="71"/>
      <c r="R4" s="71"/>
      <c r="S4" s="71"/>
      <c r="T4" s="71"/>
      <c r="U4" s="71"/>
      <c r="V4" s="71"/>
      <c r="W4" s="71"/>
      <c r="X4" s="71"/>
      <c r="Y4" s="71"/>
      <c r="Z4" s="72"/>
    </row>
    <row r="5" spans="1:27" ht="15" customHeight="1" x14ac:dyDescent="0.15">
      <c r="A5" s="69"/>
      <c r="B5" s="73"/>
      <c r="C5" s="74" t="s">
        <v>201</v>
      </c>
      <c r="D5" s="75"/>
      <c r="E5" s="75"/>
      <c r="F5" s="75"/>
      <c r="G5" s="75"/>
      <c r="H5" s="75"/>
      <c r="I5" s="75"/>
      <c r="J5" s="75"/>
      <c r="K5" s="75"/>
      <c r="L5" s="75"/>
      <c r="M5" s="75"/>
      <c r="N5" s="75"/>
      <c r="O5" s="75"/>
      <c r="P5" s="75"/>
      <c r="Q5" s="75"/>
      <c r="R5" s="75"/>
      <c r="S5" s="75"/>
      <c r="T5" s="75"/>
      <c r="U5" s="75"/>
      <c r="V5" s="75"/>
      <c r="W5" s="75"/>
      <c r="X5" s="75"/>
      <c r="Y5" s="75"/>
      <c r="Z5" s="76"/>
    </row>
    <row r="6" spans="1:27" ht="15" customHeight="1" x14ac:dyDescent="0.15">
      <c r="A6" s="69"/>
      <c r="B6" s="69"/>
      <c r="C6" s="74" t="s">
        <v>13</v>
      </c>
      <c r="D6" s="75"/>
      <c r="E6" s="75"/>
      <c r="F6" s="75"/>
      <c r="G6" s="75"/>
      <c r="H6" s="75"/>
      <c r="I6" s="75"/>
      <c r="J6" s="75"/>
      <c r="K6" s="75"/>
      <c r="L6" s="75"/>
      <c r="M6" s="75"/>
      <c r="N6" s="75"/>
      <c r="O6" s="75"/>
      <c r="P6" s="75"/>
      <c r="Q6" s="75"/>
      <c r="R6" s="75"/>
      <c r="S6" s="75"/>
      <c r="T6" s="75"/>
      <c r="U6" s="75"/>
      <c r="V6" s="75"/>
      <c r="W6" s="75"/>
      <c r="X6" s="75"/>
      <c r="Y6" s="75"/>
      <c r="Z6" s="76"/>
    </row>
    <row r="7" spans="1:27" ht="15" customHeight="1" x14ac:dyDescent="0.15">
      <c r="A7" s="69"/>
      <c r="B7" s="69"/>
      <c r="C7" s="74" t="s">
        <v>14</v>
      </c>
      <c r="D7" s="75"/>
      <c r="E7" s="75"/>
      <c r="F7" s="75"/>
      <c r="G7" s="75"/>
      <c r="H7" s="75"/>
      <c r="I7" s="75"/>
      <c r="J7" s="75"/>
      <c r="K7" s="75"/>
      <c r="L7" s="75"/>
      <c r="M7" s="75"/>
      <c r="N7" s="75"/>
      <c r="O7" s="75"/>
      <c r="P7" s="75"/>
      <c r="Q7" s="75"/>
      <c r="R7" s="75"/>
      <c r="S7" s="75"/>
      <c r="T7" s="75"/>
      <c r="U7" s="75"/>
      <c r="V7" s="75"/>
      <c r="W7" s="75"/>
      <c r="X7" s="75"/>
      <c r="Y7" s="75"/>
      <c r="Z7" s="76"/>
    </row>
    <row r="8" spans="1:27" ht="15" hidden="1" customHeight="1" x14ac:dyDescent="0.15">
      <c r="A8" s="69"/>
      <c r="B8" s="69"/>
      <c r="C8" s="74"/>
      <c r="D8" s="75"/>
      <c r="E8" s="75"/>
      <c r="F8" s="75"/>
      <c r="G8" s="75"/>
      <c r="H8" s="75"/>
      <c r="I8" s="75"/>
      <c r="J8" s="75"/>
      <c r="K8" s="75"/>
      <c r="L8" s="75"/>
      <c r="M8" s="75"/>
      <c r="N8" s="75"/>
      <c r="O8" s="75"/>
      <c r="P8" s="75"/>
      <c r="Q8" s="75"/>
      <c r="R8" s="75"/>
      <c r="S8" s="75"/>
      <c r="T8" s="75"/>
      <c r="U8" s="75"/>
      <c r="V8" s="75"/>
      <c r="W8" s="75"/>
      <c r="X8" s="75"/>
      <c r="Y8" s="75"/>
      <c r="Z8" s="76"/>
    </row>
    <row r="9" spans="1:27" ht="5.25" customHeight="1" x14ac:dyDescent="0.15">
      <c r="A9" s="69"/>
      <c r="B9" s="69"/>
      <c r="C9" s="77"/>
      <c r="D9" s="78"/>
      <c r="E9" s="78"/>
      <c r="F9" s="78"/>
      <c r="G9" s="78"/>
      <c r="H9" s="78"/>
      <c r="I9" s="78"/>
      <c r="J9" s="78"/>
      <c r="K9" s="78"/>
      <c r="L9" s="78"/>
      <c r="M9" s="78"/>
      <c r="N9" s="78"/>
      <c r="O9" s="78"/>
      <c r="P9" s="78"/>
      <c r="Q9" s="78"/>
      <c r="R9" s="78"/>
      <c r="S9" s="78"/>
      <c r="T9" s="78"/>
      <c r="U9" s="78"/>
      <c r="V9" s="78"/>
      <c r="W9" s="78"/>
      <c r="X9" s="78"/>
      <c r="Y9" s="78"/>
      <c r="Z9" s="79"/>
    </row>
    <row r="10" spans="1:27" ht="30" customHeight="1" x14ac:dyDescent="0.15">
      <c r="A10" s="69"/>
      <c r="B10" s="69"/>
    </row>
    <row r="11" spans="1:27" ht="15" hidden="1" customHeight="1" x14ac:dyDescent="0.15">
      <c r="A11" s="69"/>
      <c r="B11" s="69"/>
    </row>
    <row r="12" spans="1:27" ht="15" hidden="1" customHeight="1" x14ac:dyDescent="0.15">
      <c r="A12" s="69"/>
      <c r="B12" s="69"/>
    </row>
    <row r="13" spans="1:27" ht="20.100000000000001" customHeight="1" x14ac:dyDescent="0.15">
      <c r="A13" s="69"/>
      <c r="B13" s="69"/>
      <c r="C13" s="80" t="s">
        <v>165</v>
      </c>
      <c r="D13" s="81"/>
      <c r="E13" s="81"/>
      <c r="F13" s="81"/>
      <c r="G13" s="81"/>
      <c r="H13" s="82"/>
    </row>
    <row r="14" spans="1:27" ht="15" customHeight="1" x14ac:dyDescent="0.15">
      <c r="A14" s="69"/>
      <c r="B14" s="69"/>
      <c r="C14" s="83"/>
      <c r="D14" s="84"/>
      <c r="E14" s="84"/>
      <c r="F14" s="84"/>
      <c r="G14" s="84"/>
      <c r="H14" s="84"/>
      <c r="I14" s="85"/>
      <c r="J14" s="85"/>
      <c r="K14" s="85"/>
      <c r="L14" s="85"/>
      <c r="M14" s="85"/>
      <c r="N14" s="85"/>
      <c r="O14" s="85"/>
      <c r="P14" s="85"/>
      <c r="Q14" s="85"/>
      <c r="R14" s="85"/>
      <c r="S14" s="85"/>
      <c r="T14" s="85"/>
      <c r="U14" s="85"/>
      <c r="V14" s="85"/>
      <c r="W14" s="85"/>
      <c r="X14" s="85"/>
      <c r="Y14" s="85"/>
      <c r="Z14" s="86"/>
    </row>
    <row r="15" spans="1:27" ht="15.75" hidden="1" customHeight="1" x14ac:dyDescent="0.15">
      <c r="A15" s="69"/>
      <c r="B15" s="69"/>
      <c r="C15" s="87"/>
      <c r="D15" s="88"/>
      <c r="E15" s="89"/>
      <c r="F15" s="89"/>
      <c r="G15" s="89"/>
      <c r="H15" s="89"/>
      <c r="I15" s="90"/>
      <c r="J15" s="91"/>
      <c r="K15" s="91"/>
      <c r="L15" s="91"/>
      <c r="M15" s="91"/>
      <c r="N15" s="91"/>
      <c r="O15" s="91"/>
      <c r="P15" s="91"/>
      <c r="Q15" s="91"/>
      <c r="R15" s="91"/>
      <c r="S15" s="91"/>
      <c r="T15" s="91"/>
      <c r="U15" s="91"/>
      <c r="V15" s="91"/>
      <c r="W15" s="91"/>
      <c r="X15" s="91"/>
      <c r="Y15" s="91"/>
      <c r="Z15" s="92"/>
    </row>
    <row r="16" spans="1:27" ht="15.75" hidden="1" customHeight="1" x14ac:dyDescent="0.15">
      <c r="A16" s="69"/>
      <c r="B16" s="69"/>
      <c r="C16" s="87"/>
      <c r="D16" s="88"/>
      <c r="E16" s="93"/>
      <c r="F16" s="93"/>
      <c r="G16" s="93"/>
      <c r="H16" s="93"/>
      <c r="I16" s="90"/>
      <c r="J16" s="94"/>
      <c r="K16" s="94"/>
      <c r="L16" s="94"/>
      <c r="M16" s="94"/>
      <c r="N16" s="94"/>
      <c r="O16" s="94"/>
      <c r="P16" s="94"/>
      <c r="Q16" s="94"/>
      <c r="R16" s="94"/>
      <c r="S16" s="94"/>
      <c r="T16" s="94"/>
      <c r="U16" s="94"/>
      <c r="V16" s="94"/>
      <c r="W16" s="94"/>
      <c r="X16" s="94"/>
      <c r="Y16" s="94"/>
      <c r="Z16" s="92"/>
    </row>
    <row r="17" spans="1:26" ht="15.75" hidden="1" customHeight="1" x14ac:dyDescent="0.15">
      <c r="A17" s="69"/>
      <c r="B17" s="69"/>
      <c r="C17" s="87"/>
      <c r="D17" s="88"/>
      <c r="E17" s="93"/>
      <c r="F17" s="93"/>
      <c r="G17" s="93"/>
      <c r="H17" s="93"/>
      <c r="I17" s="90"/>
      <c r="J17" s="94"/>
      <c r="K17" s="94"/>
      <c r="L17" s="94"/>
      <c r="M17" s="94"/>
      <c r="N17" s="94"/>
      <c r="O17" s="94"/>
      <c r="P17" s="94"/>
      <c r="Q17" s="94"/>
      <c r="R17" s="94"/>
      <c r="S17" s="94"/>
      <c r="T17" s="94"/>
      <c r="U17" s="94"/>
      <c r="V17" s="94"/>
      <c r="W17" s="94"/>
      <c r="X17" s="94"/>
      <c r="Y17" s="94"/>
      <c r="Z17" s="92"/>
    </row>
    <row r="18" spans="1:26" ht="15.75" hidden="1" customHeight="1" x14ac:dyDescent="0.15">
      <c r="A18" s="69"/>
      <c r="B18" s="69"/>
      <c r="C18" s="87"/>
      <c r="D18" s="88"/>
      <c r="E18" s="93"/>
      <c r="F18" s="93"/>
      <c r="G18" s="93"/>
      <c r="H18" s="93"/>
      <c r="I18" s="90"/>
      <c r="J18" s="94"/>
      <c r="K18" s="94"/>
      <c r="L18" s="94"/>
      <c r="M18" s="94"/>
      <c r="N18" s="94"/>
      <c r="O18" s="94"/>
      <c r="P18" s="94"/>
      <c r="Q18" s="94"/>
      <c r="R18" s="94"/>
      <c r="S18" s="94"/>
      <c r="T18" s="94"/>
      <c r="U18" s="94"/>
      <c r="V18" s="94"/>
      <c r="W18" s="94"/>
      <c r="X18" s="94"/>
      <c r="Y18" s="94"/>
      <c r="Z18" s="92"/>
    </row>
    <row r="19" spans="1:26" ht="15.75" hidden="1" customHeight="1" x14ac:dyDescent="0.15">
      <c r="A19" s="69"/>
      <c r="B19" s="69"/>
      <c r="C19" s="87"/>
      <c r="D19" s="88"/>
      <c r="E19" s="93"/>
      <c r="F19" s="93"/>
      <c r="G19" s="93"/>
      <c r="H19" s="93"/>
      <c r="I19" s="90"/>
      <c r="J19" s="94"/>
      <c r="K19" s="94"/>
      <c r="L19" s="94"/>
      <c r="M19" s="94"/>
      <c r="N19" s="94"/>
      <c r="O19" s="94"/>
      <c r="P19" s="94"/>
      <c r="Q19" s="94"/>
      <c r="R19" s="94"/>
      <c r="S19" s="94"/>
      <c r="T19" s="94"/>
      <c r="U19" s="94"/>
      <c r="V19" s="94"/>
      <c r="W19" s="94"/>
      <c r="X19" s="94"/>
      <c r="Y19" s="94"/>
      <c r="Z19" s="92"/>
    </row>
    <row r="20" spans="1:26" ht="20.100000000000001" customHeight="1" x14ac:dyDescent="0.15">
      <c r="A20" s="69">
        <f>IFERROR(IF(TRIM($I20)="",1001,0),3)</f>
        <v>1001</v>
      </c>
      <c r="B20" s="69"/>
      <c r="C20" s="87"/>
      <c r="D20" s="88">
        <v>1</v>
      </c>
      <c r="E20" s="64" t="s">
        <v>0</v>
      </c>
      <c r="I20" s="57"/>
      <c r="J20" s="58"/>
      <c r="K20" s="58"/>
      <c r="L20" s="58"/>
      <c r="M20" s="58"/>
      <c r="N20" s="93"/>
      <c r="O20" s="93"/>
      <c r="P20" s="93"/>
      <c r="Q20" s="93"/>
      <c r="R20" s="93"/>
      <c r="S20" s="93"/>
      <c r="T20" s="93"/>
      <c r="U20" s="93"/>
      <c r="V20" s="93"/>
      <c r="W20" s="93"/>
      <c r="X20" s="93"/>
      <c r="Y20" s="93"/>
      <c r="Z20" s="92"/>
    </row>
    <row r="21" spans="1:26" ht="20.100000000000001" customHeight="1" x14ac:dyDescent="0.15">
      <c r="A21" s="69"/>
      <c r="B21" s="69"/>
      <c r="C21" s="87"/>
      <c r="D21" s="88"/>
      <c r="E21" s="93"/>
      <c r="F21" s="93"/>
      <c r="G21" s="93"/>
      <c r="H21" s="93"/>
      <c r="I21" s="90"/>
      <c r="J21" s="95" t="s">
        <v>197</v>
      </c>
      <c r="K21" s="94"/>
      <c r="L21" s="94"/>
      <c r="M21" s="94"/>
      <c r="N21" s="94"/>
      <c r="O21" s="94"/>
      <c r="P21" s="94"/>
      <c r="Q21" s="94"/>
      <c r="R21" s="94"/>
      <c r="S21" s="94"/>
      <c r="T21" s="94"/>
      <c r="U21" s="94"/>
      <c r="V21" s="94"/>
      <c r="W21" s="94"/>
      <c r="X21" s="94"/>
      <c r="Y21" s="94"/>
      <c r="Z21" s="92"/>
    </row>
    <row r="22" spans="1:26" ht="20.100000000000001" customHeight="1" x14ac:dyDescent="0.15">
      <c r="A22" s="69">
        <f>IFERROR(IF(AND(TRIM($I22)&lt;&gt;"", OR(ISERROR(FIND("@"&amp;LEFT($I22,3)&amp;"@", 都道府県3))=FALSE, ISERROR(FIND("@"&amp;LEFT($I22,4)&amp;"@",都道府県4))=FALSE))=FALSE,1001,0),3)</f>
        <v>1001</v>
      </c>
      <c r="B22" s="69"/>
      <c r="C22" s="87"/>
      <c r="D22" s="88">
        <v>2</v>
      </c>
      <c r="E22" s="64" t="s">
        <v>124</v>
      </c>
      <c r="I22" s="50"/>
      <c r="J22" s="50"/>
      <c r="K22" s="50"/>
      <c r="L22" s="50"/>
      <c r="M22" s="50"/>
      <c r="N22" s="50"/>
      <c r="O22" s="50"/>
      <c r="P22" s="50"/>
      <c r="Q22" s="51"/>
      <c r="R22" s="50"/>
      <c r="S22" s="50"/>
      <c r="T22" s="50"/>
      <c r="U22" s="50"/>
      <c r="V22" s="50"/>
      <c r="W22" s="50"/>
      <c r="X22" s="50"/>
      <c r="Y22" s="50"/>
      <c r="Z22" s="92"/>
    </row>
    <row r="23" spans="1:26" ht="20.100000000000001" customHeight="1" x14ac:dyDescent="0.15">
      <c r="A23" s="69"/>
      <c r="B23" s="69"/>
      <c r="C23" s="87"/>
      <c r="D23" s="88"/>
      <c r="E23" s="93"/>
      <c r="F23" s="93"/>
      <c r="G23" s="93"/>
      <c r="H23" s="93"/>
      <c r="I23" s="90"/>
      <c r="J23" s="95" t="s">
        <v>9</v>
      </c>
      <c r="K23" s="94"/>
      <c r="L23" s="94"/>
      <c r="M23" s="94"/>
      <c r="N23" s="94"/>
      <c r="O23" s="94"/>
      <c r="P23" s="94"/>
      <c r="Q23" s="94"/>
      <c r="R23" s="94"/>
      <c r="S23" s="94"/>
      <c r="T23" s="94"/>
      <c r="U23" s="94"/>
      <c r="V23" s="94"/>
      <c r="W23" s="94"/>
      <c r="X23" s="94"/>
      <c r="Y23" s="94"/>
      <c r="Z23" s="92"/>
    </row>
    <row r="24" spans="1:26" ht="20.100000000000001" customHeight="1" x14ac:dyDescent="0.15">
      <c r="A24" s="69">
        <f>IFERROR(IF(TRIM($I24)="",1001,0),3)</f>
        <v>1001</v>
      </c>
      <c r="B24" s="69"/>
      <c r="C24" s="87"/>
      <c r="D24" s="88">
        <v>3</v>
      </c>
      <c r="E24" s="64" t="s">
        <v>166</v>
      </c>
      <c r="I24" s="35"/>
      <c r="J24" s="35"/>
      <c r="K24" s="35"/>
      <c r="L24" s="35"/>
      <c r="M24" s="35"/>
      <c r="N24" s="35"/>
      <c r="O24" s="35"/>
      <c r="P24" s="35"/>
      <c r="Q24" s="56"/>
      <c r="R24" s="35"/>
      <c r="S24" s="35"/>
      <c r="T24" s="35"/>
      <c r="U24" s="35"/>
      <c r="V24" s="35"/>
      <c r="W24" s="35"/>
      <c r="X24" s="35"/>
      <c r="Y24" s="35"/>
      <c r="Z24" s="92"/>
    </row>
    <row r="25" spans="1:26" ht="20.100000000000001" customHeight="1" x14ac:dyDescent="0.15">
      <c r="A25" s="69"/>
      <c r="B25" s="69"/>
      <c r="C25" s="96"/>
      <c r="D25" s="93"/>
      <c r="E25" s="93"/>
      <c r="F25" s="93"/>
      <c r="G25" s="93"/>
      <c r="H25" s="93"/>
      <c r="I25" s="90"/>
      <c r="J25" s="95" t="s">
        <v>187</v>
      </c>
      <c r="K25" s="94"/>
      <c r="L25" s="94"/>
      <c r="M25" s="94"/>
      <c r="N25" s="94"/>
      <c r="O25" s="94"/>
      <c r="P25" s="94"/>
      <c r="Q25" s="94"/>
      <c r="R25" s="94"/>
      <c r="S25" s="94"/>
      <c r="T25" s="94"/>
      <c r="U25" s="94"/>
      <c r="V25" s="94"/>
      <c r="W25" s="94"/>
      <c r="X25" s="94"/>
      <c r="Y25" s="94"/>
      <c r="Z25" s="92"/>
    </row>
    <row r="26" spans="1:26" ht="20.100000000000001" customHeight="1" x14ac:dyDescent="0.15">
      <c r="A26" s="69">
        <f>IFERROR(IF(TRIM($I26)="",1001,0),3)</f>
        <v>1001</v>
      </c>
      <c r="B26" s="69"/>
      <c r="C26" s="87"/>
      <c r="D26" s="88">
        <v>4</v>
      </c>
      <c r="E26" s="64" t="s">
        <v>1</v>
      </c>
      <c r="I26" s="35"/>
      <c r="J26" s="35"/>
      <c r="K26" s="35"/>
      <c r="L26" s="35"/>
      <c r="M26" s="35"/>
      <c r="N26" s="35"/>
      <c r="O26" s="35"/>
      <c r="P26" s="35"/>
      <c r="Q26" s="56"/>
      <c r="R26" s="35"/>
      <c r="S26" s="35"/>
      <c r="T26" s="35"/>
      <c r="U26" s="35"/>
      <c r="V26" s="35"/>
      <c r="W26" s="35"/>
      <c r="X26" s="35"/>
      <c r="Y26" s="35"/>
      <c r="Z26" s="92"/>
    </row>
    <row r="27" spans="1:26" ht="20.100000000000001" customHeight="1" x14ac:dyDescent="0.15">
      <c r="A27" s="69"/>
      <c r="B27" s="69"/>
      <c r="C27" s="96"/>
      <c r="D27" s="93"/>
      <c r="E27" s="93"/>
      <c r="F27" s="93"/>
      <c r="G27" s="93"/>
      <c r="H27" s="93"/>
      <c r="I27" s="90"/>
      <c r="J27" s="95" t="s">
        <v>188</v>
      </c>
      <c r="K27" s="94"/>
      <c r="L27" s="94"/>
      <c r="M27" s="94"/>
      <c r="N27" s="94"/>
      <c r="O27" s="94"/>
      <c r="P27" s="94"/>
      <c r="Q27" s="97"/>
      <c r="R27" s="94"/>
      <c r="S27" s="94"/>
      <c r="T27" s="94"/>
      <c r="U27" s="94"/>
      <c r="V27" s="94"/>
      <c r="W27" s="94"/>
      <c r="X27" s="94"/>
      <c r="Y27" s="94"/>
      <c r="Z27" s="98"/>
    </row>
    <row r="28" spans="1:26" ht="20.100000000000001" customHeight="1" x14ac:dyDescent="0.15">
      <c r="A28" s="69">
        <f>IFERROR(IF(TRIM($I28)="",1001,0),3)</f>
        <v>1001</v>
      </c>
      <c r="B28" s="69"/>
      <c r="C28" s="87"/>
      <c r="D28" s="88">
        <v>5</v>
      </c>
      <c r="E28" s="64" t="s">
        <v>10</v>
      </c>
      <c r="I28" s="35"/>
      <c r="J28" s="35"/>
      <c r="K28" s="35"/>
      <c r="L28" s="35"/>
      <c r="M28" s="35"/>
      <c r="N28" s="35"/>
      <c r="O28" s="35"/>
      <c r="P28" s="35"/>
      <c r="Q28" s="35"/>
      <c r="R28" s="35"/>
      <c r="S28" s="35"/>
      <c r="T28" s="35"/>
      <c r="U28" s="35"/>
      <c r="V28" s="35"/>
      <c r="W28" s="35"/>
      <c r="X28" s="35"/>
      <c r="Y28" s="35"/>
      <c r="Z28" s="92"/>
    </row>
    <row r="29" spans="1:26" ht="20.100000000000001" customHeight="1" x14ac:dyDescent="0.15">
      <c r="A29" s="69"/>
      <c r="B29" s="69"/>
      <c r="C29" s="96"/>
      <c r="D29" s="93"/>
      <c r="E29" s="93"/>
      <c r="F29" s="93"/>
      <c r="G29" s="93"/>
      <c r="H29" s="93"/>
      <c r="I29" s="90"/>
      <c r="J29" s="95" t="s">
        <v>180</v>
      </c>
      <c r="K29" s="94"/>
      <c r="L29" s="94"/>
      <c r="M29" s="94"/>
      <c r="N29" s="94"/>
      <c r="O29" s="94"/>
      <c r="P29" s="94"/>
      <c r="Q29" s="94"/>
      <c r="R29" s="94"/>
      <c r="S29" s="94"/>
      <c r="T29" s="94"/>
      <c r="U29" s="94"/>
      <c r="V29" s="94"/>
      <c r="W29" s="94"/>
      <c r="X29" s="94"/>
      <c r="Y29" s="94"/>
      <c r="Z29" s="98"/>
    </row>
    <row r="30" spans="1:26" ht="20.100000000000001" customHeight="1" x14ac:dyDescent="0.15">
      <c r="A30" s="69">
        <f>IFERROR(IF(OR(TRIM($I30)="", NOT(OR(IFERROR(SEARCH(" ",$I30),0)&gt;0, IFERROR(SEARCH("　",$I30),0)&gt;0))),1001,0),3)</f>
        <v>1001</v>
      </c>
      <c r="B30" s="69"/>
      <c r="C30" s="87"/>
      <c r="D30" s="88">
        <v>6</v>
      </c>
      <c r="E30" s="64" t="s">
        <v>167</v>
      </c>
      <c r="I30" s="35"/>
      <c r="J30" s="35"/>
      <c r="K30" s="35"/>
      <c r="L30" s="35"/>
      <c r="M30" s="35"/>
      <c r="N30" s="35"/>
      <c r="O30" s="35"/>
      <c r="P30" s="35"/>
      <c r="Q30" s="35"/>
      <c r="R30" s="35"/>
      <c r="S30" s="35"/>
      <c r="T30" s="35"/>
      <c r="U30" s="35"/>
      <c r="V30" s="35"/>
      <c r="W30" s="35"/>
      <c r="X30" s="35"/>
      <c r="Y30" s="35"/>
      <c r="Z30" s="92"/>
    </row>
    <row r="31" spans="1:26" ht="20.100000000000001" customHeight="1" x14ac:dyDescent="0.15">
      <c r="A31" s="69"/>
      <c r="B31" s="69"/>
      <c r="C31" s="96"/>
      <c r="D31" s="93"/>
      <c r="E31" s="93"/>
      <c r="F31" s="93"/>
      <c r="G31" s="93"/>
      <c r="H31" s="93"/>
      <c r="I31" s="99"/>
      <c r="J31" s="95" t="s">
        <v>163</v>
      </c>
      <c r="K31" s="95"/>
      <c r="L31" s="95"/>
      <c r="M31" s="95"/>
      <c r="N31" s="95"/>
      <c r="O31" s="95"/>
      <c r="P31" s="95"/>
      <c r="Q31" s="95"/>
      <c r="R31" s="95"/>
      <c r="S31" s="95"/>
      <c r="T31" s="95"/>
      <c r="U31" s="95"/>
      <c r="V31" s="95"/>
      <c r="W31" s="95"/>
      <c r="X31" s="95"/>
      <c r="Y31" s="95"/>
      <c r="Z31" s="98"/>
    </row>
    <row r="32" spans="1:26" ht="20.100000000000001" customHeight="1" x14ac:dyDescent="0.15">
      <c r="A32" s="69">
        <f>IFERROR(IF(OR(TRIM($I32)="", NOT(OR(IFERROR(SEARCH(" ",$I32),0)&gt;0, IFERROR(SEARCH("　",$I32),0)&gt;0))),1001,0),3)</f>
        <v>1001</v>
      </c>
      <c r="B32" s="69"/>
      <c r="C32" s="87"/>
      <c r="D32" s="88">
        <v>7</v>
      </c>
      <c r="E32" s="64" t="s">
        <v>2</v>
      </c>
      <c r="I32" s="35"/>
      <c r="J32" s="35"/>
      <c r="K32" s="35"/>
      <c r="L32" s="35"/>
      <c r="M32" s="35"/>
      <c r="N32" s="35"/>
      <c r="O32" s="35"/>
      <c r="P32" s="35"/>
      <c r="Q32" s="35"/>
      <c r="R32" s="35"/>
      <c r="S32" s="35"/>
      <c r="T32" s="35"/>
      <c r="U32" s="35"/>
      <c r="V32" s="35"/>
      <c r="W32" s="35"/>
      <c r="X32" s="35"/>
      <c r="Y32" s="35"/>
      <c r="Z32" s="92"/>
    </row>
    <row r="33" spans="1:27" ht="20.100000000000001" customHeight="1" x14ac:dyDescent="0.15">
      <c r="A33" s="69"/>
      <c r="B33" s="69"/>
      <c r="C33" s="96"/>
      <c r="D33" s="93"/>
      <c r="E33" s="93"/>
      <c r="F33" s="93"/>
      <c r="G33" s="93"/>
      <c r="H33" s="93"/>
      <c r="I33" s="99"/>
      <c r="J33" s="95" t="s">
        <v>5</v>
      </c>
      <c r="K33" s="95"/>
      <c r="L33" s="95"/>
      <c r="M33" s="95"/>
      <c r="N33" s="95"/>
      <c r="O33" s="95"/>
      <c r="P33" s="95"/>
      <c r="Q33" s="95"/>
      <c r="R33" s="95"/>
      <c r="S33" s="95"/>
      <c r="T33" s="95"/>
      <c r="U33" s="95"/>
      <c r="V33" s="95"/>
      <c r="W33" s="95"/>
      <c r="X33" s="95"/>
      <c r="Y33" s="95"/>
      <c r="Z33" s="92"/>
    </row>
    <row r="34" spans="1:27" ht="20.100000000000001" customHeight="1" x14ac:dyDescent="0.15">
      <c r="A34" s="69">
        <f>IFERROR(IF(NOT(AND(TRIM($I34)&lt;&gt;"",ISNUMBER(VALUE(SUBSTITUTE($I34,"-",""))), IFERROR(SEARCH("-",$I34),0)&gt;0)),1001,0),3)</f>
        <v>1001</v>
      </c>
      <c r="B34" s="69"/>
      <c r="C34" s="87"/>
      <c r="D34" s="88">
        <v>8</v>
      </c>
      <c r="E34" s="64" t="s">
        <v>3</v>
      </c>
      <c r="I34" s="35"/>
      <c r="J34" s="35"/>
      <c r="K34" s="35"/>
      <c r="L34" s="35"/>
      <c r="M34" s="35"/>
      <c r="O34" s="100" t="s">
        <v>117</v>
      </c>
      <c r="P34" s="1"/>
      <c r="Q34" s="64" t="s">
        <v>118</v>
      </c>
      <c r="Y34" s="94"/>
      <c r="Z34" s="92"/>
    </row>
    <row r="35" spans="1:27" ht="20.100000000000001" customHeight="1" x14ac:dyDescent="0.15">
      <c r="A35" s="69"/>
      <c r="B35" s="69"/>
      <c r="C35" s="96"/>
      <c r="D35" s="93"/>
      <c r="E35" s="93"/>
      <c r="F35" s="93"/>
      <c r="G35" s="93"/>
      <c r="H35" s="93"/>
      <c r="I35" s="90"/>
      <c r="J35" s="95" t="s">
        <v>164</v>
      </c>
      <c r="K35" s="94"/>
      <c r="L35" s="94"/>
      <c r="M35" s="94"/>
      <c r="N35" s="94"/>
      <c r="O35" s="94"/>
      <c r="P35" s="94"/>
      <c r="Q35" s="94"/>
      <c r="R35" s="94"/>
      <c r="S35" s="94"/>
      <c r="T35" s="94"/>
      <c r="U35" s="94"/>
      <c r="V35" s="94"/>
      <c r="W35" s="94"/>
      <c r="X35" s="94"/>
      <c r="Y35" s="94"/>
      <c r="Z35" s="92"/>
    </row>
    <row r="36" spans="1:27" ht="20.100000000000001" customHeight="1" x14ac:dyDescent="0.15">
      <c r="A36" s="69">
        <f>IFERROR(IF(AND(TRIM($I36)&lt;&gt;"", NOT(AND(ISNUMBER(VALUE(SUBSTITUTE($I36,"-",""))), IFERROR(SEARCH("-",$I36),0)&gt;0))),1001,0),3)</f>
        <v>0</v>
      </c>
      <c r="B36" s="69"/>
      <c r="C36" s="87"/>
      <c r="D36" s="88">
        <v>9</v>
      </c>
      <c r="E36" s="64" t="s">
        <v>4</v>
      </c>
      <c r="I36" s="35"/>
      <c r="J36" s="35"/>
      <c r="K36" s="35"/>
      <c r="L36" s="35"/>
      <c r="M36" s="35"/>
      <c r="N36" s="94"/>
      <c r="O36" s="94"/>
      <c r="P36" s="94"/>
      <c r="Q36" s="94"/>
      <c r="R36" s="94"/>
      <c r="S36" s="94"/>
      <c r="T36" s="94"/>
      <c r="U36" s="94"/>
      <c r="V36" s="94"/>
      <c r="W36" s="94"/>
      <c r="X36" s="94"/>
      <c r="Y36" s="94"/>
      <c r="Z36" s="92"/>
    </row>
    <row r="37" spans="1:27" ht="20.100000000000001" customHeight="1" x14ac:dyDescent="0.15">
      <c r="A37" s="69"/>
      <c r="B37" s="69"/>
      <c r="C37" s="96"/>
      <c r="D37" s="93"/>
      <c r="E37" s="93"/>
      <c r="F37" s="93"/>
      <c r="G37" s="93"/>
      <c r="H37" s="93"/>
      <c r="I37" s="90"/>
      <c r="J37" s="95" t="s">
        <v>164</v>
      </c>
      <c r="K37" s="94"/>
      <c r="L37" s="94"/>
      <c r="M37" s="94"/>
      <c r="N37" s="94"/>
      <c r="O37" s="94"/>
      <c r="P37" s="94"/>
      <c r="Q37" s="94"/>
      <c r="R37" s="94"/>
      <c r="S37" s="94"/>
      <c r="T37" s="94"/>
      <c r="U37" s="94"/>
      <c r="V37" s="94"/>
      <c r="W37" s="94"/>
      <c r="X37" s="94"/>
      <c r="Y37" s="94"/>
      <c r="Z37" s="92"/>
    </row>
    <row r="38" spans="1:27" ht="20.100000000000001" customHeight="1" x14ac:dyDescent="0.15">
      <c r="A38" s="69">
        <f>IFERROR(IF(AND(TRIM($I38)&lt;&gt;"", NOT(IFERROR(SEARCH("@",$I38),0)&gt;0)),1001,0),3)</f>
        <v>0</v>
      </c>
      <c r="B38" s="69"/>
      <c r="C38" s="96"/>
      <c r="D38" s="88">
        <v>10</v>
      </c>
      <c r="E38" s="64" t="s">
        <v>125</v>
      </c>
      <c r="I38" s="35"/>
      <c r="J38" s="35"/>
      <c r="K38" s="35"/>
      <c r="L38" s="35"/>
      <c r="M38" s="35"/>
      <c r="N38" s="35"/>
      <c r="O38" s="35"/>
      <c r="P38" s="35"/>
      <c r="Q38" s="60"/>
      <c r="R38" s="35"/>
      <c r="S38" s="35"/>
      <c r="T38" s="35"/>
      <c r="U38" s="35"/>
      <c r="V38" s="35"/>
      <c r="W38" s="35"/>
      <c r="X38" s="35"/>
      <c r="Y38" s="35"/>
      <c r="Z38" s="92"/>
    </row>
    <row r="39" spans="1:27" ht="20.100000000000001" customHeight="1" x14ac:dyDescent="0.15">
      <c r="A39" s="69"/>
      <c r="B39" s="69"/>
      <c r="C39" s="96"/>
      <c r="D39" s="88"/>
      <c r="I39" s="90"/>
      <c r="J39" s="101" t="s">
        <v>195</v>
      </c>
      <c r="K39" s="102"/>
      <c r="L39" s="95"/>
      <c r="M39" s="95"/>
      <c r="N39" s="95"/>
      <c r="O39" s="95"/>
      <c r="P39" s="95"/>
      <c r="Q39" s="103"/>
      <c r="R39" s="95"/>
      <c r="S39" s="95"/>
      <c r="T39" s="95"/>
      <c r="U39" s="95"/>
      <c r="V39" s="95"/>
      <c r="W39" s="95"/>
      <c r="X39" s="95"/>
      <c r="Y39" s="95"/>
      <c r="Z39" s="93"/>
      <c r="AA39" s="104"/>
    </row>
    <row r="40" spans="1:27" ht="20.100000000000001" customHeight="1" x14ac:dyDescent="0.15">
      <c r="A40" s="69">
        <f>IFERROR(IF(AND($I40&lt;&gt;"一致する", $I40&lt;&gt;"一致しない"),1001,0),3)</f>
        <v>0</v>
      </c>
      <c r="B40" s="69"/>
      <c r="C40" s="87"/>
      <c r="D40" s="88">
        <v>11</v>
      </c>
      <c r="E40" s="64" t="s">
        <v>68</v>
      </c>
      <c r="I40" s="35" t="s">
        <v>73</v>
      </c>
      <c r="J40" s="35"/>
      <c r="K40" s="35"/>
      <c r="L40" s="35"/>
      <c r="M40" s="35"/>
      <c r="N40" s="93"/>
      <c r="O40" s="93"/>
      <c r="P40" s="93"/>
      <c r="Q40" s="93"/>
      <c r="R40" s="93"/>
      <c r="S40" s="93"/>
      <c r="T40" s="93"/>
      <c r="U40" s="93"/>
      <c r="V40" s="93"/>
      <c r="W40" s="93"/>
      <c r="X40" s="93"/>
      <c r="Y40" s="93"/>
      <c r="Z40" s="92"/>
      <c r="AA40" s="93"/>
    </row>
    <row r="41" spans="1:27" ht="20.100000000000001" customHeight="1" x14ac:dyDescent="0.15">
      <c r="A41" s="69"/>
      <c r="B41" s="69"/>
      <c r="C41" s="96"/>
      <c r="D41" s="93"/>
      <c r="E41" s="93"/>
      <c r="F41" s="93"/>
      <c r="G41" s="93"/>
      <c r="H41" s="93"/>
      <c r="I41" s="99"/>
      <c r="J41" s="105" t="s">
        <v>182</v>
      </c>
      <c r="K41" s="95"/>
      <c r="L41" s="95"/>
      <c r="M41" s="95"/>
      <c r="N41" s="95"/>
      <c r="O41" s="95"/>
      <c r="P41" s="95"/>
      <c r="Q41" s="95"/>
      <c r="R41" s="95"/>
      <c r="S41" s="95"/>
      <c r="T41" s="95"/>
      <c r="U41" s="95"/>
      <c r="V41" s="95"/>
      <c r="W41" s="95"/>
      <c r="X41" s="95"/>
      <c r="Y41" s="95"/>
      <c r="Z41" s="106"/>
      <c r="AA41" s="93"/>
    </row>
    <row r="42" spans="1:27" ht="20.100000000000001" customHeight="1" x14ac:dyDescent="0.15">
      <c r="A42" s="69"/>
      <c r="B42" s="69"/>
      <c r="C42" s="107"/>
      <c r="D42" s="108"/>
      <c r="E42" s="108"/>
      <c r="F42" s="108"/>
      <c r="G42" s="108"/>
      <c r="H42" s="108"/>
      <c r="I42" s="109"/>
      <c r="J42" s="109"/>
      <c r="K42" s="110"/>
      <c r="L42" s="109"/>
      <c r="M42" s="109"/>
      <c r="N42" s="109"/>
      <c r="O42" s="109"/>
      <c r="P42" s="109"/>
      <c r="Q42" s="109"/>
      <c r="R42" s="109"/>
      <c r="S42" s="109"/>
      <c r="T42" s="109"/>
      <c r="U42" s="109"/>
      <c r="V42" s="109"/>
      <c r="W42" s="109"/>
      <c r="X42" s="109"/>
      <c r="Y42" s="109"/>
      <c r="Z42" s="111"/>
    </row>
    <row r="43" spans="1:27" ht="15" customHeight="1" x14ac:dyDescent="0.15">
      <c r="A43" s="69"/>
      <c r="B43" s="69"/>
      <c r="C43" s="93"/>
      <c r="D43" s="93"/>
      <c r="E43" s="93"/>
      <c r="F43" s="93"/>
      <c r="G43" s="93"/>
      <c r="H43" s="93"/>
      <c r="I43" s="112"/>
      <c r="J43" s="113"/>
      <c r="K43" s="113"/>
      <c r="L43" s="113"/>
      <c r="M43" s="113"/>
      <c r="N43" s="113"/>
      <c r="O43" s="113"/>
      <c r="P43" s="113"/>
      <c r="Q43" s="113"/>
      <c r="R43" s="113"/>
      <c r="S43" s="113"/>
      <c r="T43" s="113"/>
      <c r="U43" s="113"/>
      <c r="V43" s="113"/>
      <c r="W43" s="113"/>
      <c r="X43" s="113"/>
      <c r="Y43" s="113"/>
      <c r="Z43" s="93"/>
    </row>
    <row r="44" spans="1:27" ht="15.75" hidden="1" customHeight="1" x14ac:dyDescent="0.15">
      <c r="A44" s="69"/>
      <c r="B44" s="69"/>
      <c r="C44" s="93"/>
      <c r="D44" s="93"/>
      <c r="E44" s="93"/>
      <c r="F44" s="93"/>
      <c r="G44" s="93"/>
      <c r="H44" s="93"/>
      <c r="I44" s="113"/>
      <c r="J44" s="93"/>
      <c r="K44" s="93"/>
      <c r="L44" s="93"/>
      <c r="M44" s="93"/>
      <c r="N44" s="93"/>
      <c r="O44" s="93"/>
      <c r="P44" s="93"/>
      <c r="Q44" s="93"/>
      <c r="R44" s="93"/>
      <c r="S44" s="93"/>
      <c r="T44" s="93"/>
      <c r="U44" s="93"/>
      <c r="V44" s="93"/>
      <c r="W44" s="93"/>
      <c r="X44" s="93"/>
      <c r="Y44" s="93"/>
      <c r="Z44" s="93"/>
    </row>
    <row r="45" spans="1:27" ht="15.75" hidden="1" customHeight="1" x14ac:dyDescent="0.15">
      <c r="A45" s="69"/>
      <c r="B45" s="69"/>
      <c r="C45" s="93"/>
      <c r="D45" s="93"/>
      <c r="E45" s="93"/>
      <c r="F45" s="93"/>
      <c r="G45" s="93"/>
      <c r="H45" s="93"/>
      <c r="I45" s="113"/>
      <c r="J45" s="93"/>
      <c r="K45" s="93"/>
      <c r="L45" s="93"/>
      <c r="M45" s="93"/>
      <c r="N45" s="93"/>
      <c r="O45" s="93"/>
      <c r="P45" s="93"/>
      <c r="Q45" s="93"/>
      <c r="R45" s="93"/>
      <c r="S45" s="93"/>
      <c r="T45" s="93"/>
      <c r="U45" s="93"/>
      <c r="V45" s="93"/>
      <c r="W45" s="93"/>
      <c r="X45" s="93"/>
      <c r="Y45" s="93"/>
      <c r="Z45" s="93"/>
    </row>
    <row r="46" spans="1:27" ht="15.75" hidden="1" customHeight="1" x14ac:dyDescent="0.15">
      <c r="A46" s="69"/>
      <c r="B46" s="69"/>
      <c r="C46" s="93"/>
      <c r="D46" s="93"/>
      <c r="E46" s="93"/>
      <c r="F46" s="93"/>
      <c r="G46" s="93"/>
      <c r="H46" s="93"/>
      <c r="I46" s="113"/>
      <c r="J46" s="93"/>
      <c r="K46" s="93"/>
      <c r="L46" s="93"/>
      <c r="M46" s="93"/>
      <c r="N46" s="93"/>
      <c r="O46" s="93"/>
      <c r="P46" s="93"/>
      <c r="Q46" s="93"/>
      <c r="R46" s="93"/>
      <c r="S46" s="93"/>
      <c r="T46" s="93"/>
      <c r="U46" s="93"/>
      <c r="V46" s="93"/>
      <c r="W46" s="93"/>
      <c r="X46" s="93"/>
      <c r="Y46" s="93"/>
      <c r="Z46" s="93"/>
    </row>
    <row r="47" spans="1:27" ht="15.75" hidden="1" customHeight="1" x14ac:dyDescent="0.15">
      <c r="A47" s="69"/>
      <c r="B47" s="69"/>
      <c r="C47" s="93"/>
      <c r="D47" s="93"/>
      <c r="E47" s="93"/>
      <c r="F47" s="93"/>
      <c r="G47" s="93"/>
      <c r="H47" s="93"/>
      <c r="I47" s="113"/>
      <c r="J47" s="93"/>
      <c r="K47" s="93"/>
      <c r="L47" s="93"/>
      <c r="M47" s="93"/>
      <c r="N47" s="93"/>
      <c r="O47" s="93"/>
      <c r="P47" s="93"/>
      <c r="Q47" s="93"/>
      <c r="R47" s="93"/>
      <c r="S47" s="93"/>
      <c r="T47" s="93"/>
      <c r="U47" s="93"/>
      <c r="V47" s="93"/>
      <c r="W47" s="93"/>
      <c r="X47" s="93"/>
      <c r="Y47" s="93"/>
      <c r="Z47" s="93"/>
    </row>
    <row r="48" spans="1:27" ht="15.75" hidden="1" customHeight="1" x14ac:dyDescent="0.15">
      <c r="A48" s="69"/>
      <c r="B48" s="69"/>
      <c r="C48" s="93"/>
      <c r="D48" s="93"/>
      <c r="E48" s="93"/>
      <c r="F48" s="93"/>
      <c r="G48" s="93"/>
      <c r="H48" s="93"/>
      <c r="I48" s="113"/>
      <c r="J48" s="93"/>
      <c r="K48" s="93"/>
      <c r="L48" s="93"/>
      <c r="M48" s="93"/>
      <c r="N48" s="93"/>
      <c r="O48" s="93"/>
      <c r="P48" s="93"/>
      <c r="Q48" s="93"/>
      <c r="R48" s="93"/>
      <c r="S48" s="93"/>
      <c r="T48" s="93"/>
      <c r="U48" s="93"/>
      <c r="V48" s="93"/>
      <c r="W48" s="93"/>
      <c r="X48" s="93"/>
      <c r="Y48" s="93"/>
      <c r="Z48" s="93"/>
    </row>
    <row r="49" spans="1:26" ht="15.75" hidden="1" customHeight="1" x14ac:dyDescent="0.15">
      <c r="A49" s="69"/>
      <c r="B49" s="69"/>
      <c r="C49" s="93"/>
      <c r="D49" s="93"/>
      <c r="E49" s="93"/>
      <c r="F49" s="93"/>
      <c r="G49" s="93"/>
      <c r="H49" s="93"/>
      <c r="I49" s="113"/>
      <c r="J49" s="93"/>
      <c r="K49" s="93"/>
      <c r="L49" s="93"/>
      <c r="M49" s="93"/>
      <c r="N49" s="93"/>
      <c r="O49" s="93"/>
      <c r="P49" s="93"/>
      <c r="Q49" s="93"/>
      <c r="R49" s="93"/>
      <c r="S49" s="93"/>
      <c r="T49" s="93"/>
      <c r="U49" s="93"/>
      <c r="V49" s="93"/>
      <c r="W49" s="93"/>
      <c r="X49" s="93"/>
      <c r="Y49" s="93"/>
      <c r="Z49" s="93"/>
    </row>
    <row r="50" spans="1:26" ht="15.75" hidden="1" customHeight="1" x14ac:dyDescent="0.15">
      <c r="A50" s="69"/>
      <c r="B50" s="69"/>
      <c r="C50" s="93"/>
      <c r="D50" s="93"/>
      <c r="E50" s="93"/>
      <c r="F50" s="93"/>
      <c r="G50" s="93"/>
      <c r="H50" s="93"/>
      <c r="I50" s="113"/>
      <c r="J50" s="93"/>
      <c r="K50" s="93"/>
      <c r="L50" s="93"/>
      <c r="M50" s="93"/>
      <c r="N50" s="93"/>
      <c r="O50" s="93"/>
      <c r="P50" s="93"/>
      <c r="Q50" s="93"/>
      <c r="R50" s="93"/>
      <c r="S50" s="93"/>
      <c r="T50" s="93"/>
      <c r="U50" s="93"/>
      <c r="V50" s="93"/>
      <c r="W50" s="93"/>
      <c r="X50" s="93"/>
      <c r="Y50" s="93"/>
      <c r="Z50" s="93"/>
    </row>
    <row r="51" spans="1:26" ht="15.75" hidden="1" customHeight="1" x14ac:dyDescent="0.15">
      <c r="A51" s="69"/>
      <c r="B51" s="69"/>
      <c r="C51" s="93"/>
      <c r="D51" s="93"/>
      <c r="E51" s="93"/>
      <c r="F51" s="93"/>
      <c r="G51" s="93"/>
      <c r="H51" s="93"/>
      <c r="I51" s="113"/>
      <c r="J51" s="93"/>
      <c r="K51" s="93"/>
      <c r="L51" s="93"/>
      <c r="M51" s="93"/>
      <c r="N51" s="93"/>
      <c r="O51" s="93"/>
      <c r="P51" s="93"/>
      <c r="Q51" s="93"/>
      <c r="R51" s="93"/>
      <c r="S51" s="93"/>
      <c r="T51" s="93"/>
      <c r="U51" s="93"/>
      <c r="V51" s="93"/>
      <c r="W51" s="93"/>
      <c r="X51" s="93"/>
      <c r="Y51" s="93"/>
      <c r="Z51" s="93"/>
    </row>
    <row r="52" spans="1:26" ht="15.75" hidden="1" customHeight="1" x14ac:dyDescent="0.15">
      <c r="A52" s="69"/>
      <c r="B52" s="69"/>
      <c r="C52" s="93"/>
      <c r="D52" s="93"/>
      <c r="E52" s="93"/>
      <c r="F52" s="93"/>
      <c r="G52" s="93"/>
      <c r="H52" s="93"/>
      <c r="I52" s="113"/>
      <c r="J52" s="93"/>
      <c r="K52" s="93"/>
      <c r="L52" s="93"/>
      <c r="M52" s="93"/>
      <c r="N52" s="93"/>
      <c r="O52" s="93"/>
      <c r="P52" s="93"/>
      <c r="Q52" s="93"/>
      <c r="R52" s="93"/>
      <c r="S52" s="93"/>
      <c r="T52" s="93"/>
      <c r="U52" s="93"/>
      <c r="V52" s="93"/>
      <c r="W52" s="93"/>
      <c r="X52" s="93"/>
      <c r="Y52" s="93"/>
      <c r="Z52" s="93"/>
    </row>
    <row r="53" spans="1:26" ht="15.75" hidden="1" customHeight="1" x14ac:dyDescent="0.15">
      <c r="A53" s="69"/>
      <c r="B53" s="69"/>
      <c r="C53" s="93"/>
      <c r="D53" s="93"/>
      <c r="E53" s="93"/>
      <c r="F53" s="93"/>
      <c r="G53" s="93"/>
      <c r="H53" s="93"/>
      <c r="I53" s="113"/>
      <c r="J53" s="93"/>
      <c r="K53" s="93"/>
      <c r="L53" s="93"/>
      <c r="M53" s="93"/>
      <c r="N53" s="93"/>
      <c r="O53" s="93"/>
      <c r="P53" s="93"/>
      <c r="Q53" s="93"/>
      <c r="R53" s="93"/>
      <c r="S53" s="93"/>
      <c r="T53" s="93"/>
      <c r="U53" s="93"/>
      <c r="V53" s="93"/>
      <c r="W53" s="93"/>
      <c r="X53" s="93"/>
      <c r="Y53" s="93"/>
      <c r="Z53" s="93"/>
    </row>
    <row r="54" spans="1:26" ht="15.75" hidden="1" customHeight="1" x14ac:dyDescent="0.15">
      <c r="A54" s="69"/>
      <c r="B54" s="69"/>
      <c r="C54" s="93"/>
      <c r="D54" s="93"/>
      <c r="E54" s="93"/>
      <c r="F54" s="93"/>
      <c r="G54" s="93"/>
      <c r="H54" s="93"/>
      <c r="I54" s="113"/>
      <c r="J54" s="93"/>
      <c r="K54" s="93"/>
      <c r="L54" s="93"/>
      <c r="M54" s="93"/>
      <c r="N54" s="93"/>
      <c r="O54" s="93"/>
      <c r="P54" s="93"/>
      <c r="Q54" s="93"/>
      <c r="R54" s="93"/>
      <c r="S54" s="93"/>
      <c r="T54" s="93"/>
      <c r="U54" s="93"/>
      <c r="V54" s="93"/>
      <c r="W54" s="93"/>
      <c r="X54" s="93"/>
      <c r="Y54" s="93"/>
      <c r="Z54" s="93"/>
    </row>
    <row r="55" spans="1:26" ht="15.75" hidden="1" customHeight="1" x14ac:dyDescent="0.15">
      <c r="A55" s="69"/>
      <c r="B55" s="69"/>
      <c r="C55" s="93"/>
      <c r="D55" s="93"/>
      <c r="E55" s="93"/>
      <c r="F55" s="93"/>
      <c r="G55" s="93"/>
      <c r="H55" s="93"/>
      <c r="I55" s="113"/>
      <c r="J55" s="93"/>
      <c r="K55" s="93"/>
      <c r="L55" s="93"/>
      <c r="M55" s="93"/>
      <c r="N55" s="93"/>
      <c r="O55" s="93"/>
      <c r="P55" s="93"/>
      <c r="Q55" s="93"/>
      <c r="R55" s="93"/>
      <c r="S55" s="93"/>
      <c r="T55" s="93"/>
      <c r="U55" s="93"/>
      <c r="V55" s="93"/>
      <c r="W55" s="93"/>
      <c r="X55" s="93"/>
      <c r="Y55" s="93"/>
      <c r="Z55" s="93"/>
    </row>
    <row r="56" spans="1:26" ht="15.75" hidden="1" customHeight="1" x14ac:dyDescent="0.15">
      <c r="A56" s="69"/>
      <c r="B56" s="69"/>
      <c r="C56" s="93"/>
      <c r="D56" s="93"/>
      <c r="E56" s="93"/>
      <c r="F56" s="93"/>
      <c r="G56" s="93"/>
      <c r="H56" s="93"/>
      <c r="I56" s="113"/>
      <c r="J56" s="93"/>
      <c r="K56" s="93"/>
      <c r="L56" s="93"/>
      <c r="M56" s="93"/>
      <c r="N56" s="93"/>
      <c r="O56" s="93"/>
      <c r="P56" s="93"/>
      <c r="Q56" s="93"/>
      <c r="R56" s="93"/>
      <c r="S56" s="93"/>
      <c r="T56" s="93"/>
      <c r="U56" s="93"/>
      <c r="V56" s="93"/>
      <c r="W56" s="93"/>
      <c r="X56" s="93"/>
      <c r="Y56" s="93"/>
      <c r="Z56" s="93"/>
    </row>
    <row r="57" spans="1:26" ht="15.75" hidden="1" customHeight="1" x14ac:dyDescent="0.15">
      <c r="A57" s="69"/>
      <c r="B57" s="69"/>
      <c r="C57" s="93"/>
      <c r="D57" s="93"/>
      <c r="E57" s="93"/>
      <c r="F57" s="93"/>
      <c r="G57" s="93"/>
      <c r="H57" s="93"/>
      <c r="I57" s="113"/>
      <c r="J57" s="93"/>
      <c r="K57" s="93"/>
      <c r="L57" s="93"/>
      <c r="M57" s="93"/>
      <c r="N57" s="93"/>
      <c r="O57" s="93"/>
      <c r="P57" s="93"/>
      <c r="Q57" s="93"/>
      <c r="R57" s="93"/>
      <c r="S57" s="93"/>
      <c r="T57" s="93"/>
      <c r="U57" s="93"/>
      <c r="V57" s="93"/>
      <c r="W57" s="93"/>
      <c r="X57" s="93"/>
      <c r="Y57" s="93"/>
      <c r="Z57" s="93"/>
    </row>
    <row r="58" spans="1:26" ht="15.75" hidden="1" customHeight="1" x14ac:dyDescent="0.15">
      <c r="A58" s="69"/>
      <c r="B58" s="69"/>
      <c r="C58" s="93"/>
      <c r="D58" s="93"/>
      <c r="E58" s="93"/>
      <c r="F58" s="93"/>
      <c r="G58" s="93"/>
      <c r="H58" s="93"/>
      <c r="I58" s="113"/>
      <c r="J58" s="93"/>
      <c r="K58" s="93"/>
      <c r="L58" s="93"/>
      <c r="M58" s="93"/>
      <c r="N58" s="93"/>
      <c r="O58" s="93"/>
      <c r="P58" s="93"/>
      <c r="Q58" s="93"/>
      <c r="R58" s="93"/>
      <c r="S58" s="93"/>
      <c r="T58" s="93"/>
      <c r="U58" s="93"/>
      <c r="V58" s="93"/>
      <c r="W58" s="93"/>
      <c r="X58" s="93"/>
      <c r="Y58" s="93"/>
      <c r="Z58" s="93"/>
    </row>
    <row r="59" spans="1:26" ht="15" customHeight="1" x14ac:dyDescent="0.15">
      <c r="A59" s="69"/>
      <c r="B59" s="69"/>
      <c r="C59" s="93"/>
      <c r="D59" s="93"/>
      <c r="E59" s="93"/>
      <c r="F59" s="93"/>
      <c r="G59" s="93"/>
      <c r="H59" s="93"/>
      <c r="I59" s="113"/>
      <c r="J59" s="93"/>
      <c r="K59" s="93"/>
      <c r="L59" s="93"/>
      <c r="M59" s="93"/>
      <c r="N59" s="93"/>
      <c r="O59" s="93"/>
      <c r="P59" s="93"/>
      <c r="Q59" s="93"/>
      <c r="R59" s="93"/>
      <c r="S59" s="93"/>
      <c r="T59" s="93"/>
      <c r="U59" s="93"/>
      <c r="V59" s="93"/>
      <c r="W59" s="93"/>
      <c r="X59" s="93"/>
      <c r="Y59" s="93"/>
      <c r="Z59" s="93"/>
    </row>
    <row r="60" spans="1:26" ht="20.100000000000001" customHeight="1" x14ac:dyDescent="0.15">
      <c r="A60" s="69"/>
      <c r="B60" s="69"/>
      <c r="C60" s="80" t="s">
        <v>11</v>
      </c>
      <c r="D60" s="81"/>
      <c r="E60" s="81"/>
      <c r="F60" s="81"/>
      <c r="G60" s="81"/>
      <c r="H60" s="82"/>
      <c r="I60" s="114"/>
    </row>
    <row r="61" spans="1:26" ht="15" customHeight="1" x14ac:dyDescent="0.15">
      <c r="A61" s="69"/>
      <c r="B61" s="69"/>
      <c r="C61" s="83"/>
      <c r="D61" s="84"/>
      <c r="E61" s="84"/>
      <c r="F61" s="84"/>
      <c r="G61" s="84"/>
      <c r="H61" s="84"/>
      <c r="I61" s="85"/>
      <c r="J61" s="85"/>
      <c r="K61" s="85"/>
      <c r="L61" s="85"/>
      <c r="M61" s="85"/>
      <c r="N61" s="85"/>
      <c r="O61" s="85"/>
      <c r="P61" s="85"/>
      <c r="Q61" s="85"/>
      <c r="R61" s="85"/>
      <c r="S61" s="85"/>
      <c r="T61" s="85"/>
      <c r="U61" s="85"/>
      <c r="V61" s="85"/>
      <c r="W61" s="85"/>
      <c r="X61" s="85"/>
      <c r="Y61" s="85"/>
      <c r="Z61" s="86"/>
    </row>
    <row r="62" spans="1:26" ht="20.100000000000001" customHeight="1" x14ac:dyDescent="0.15">
      <c r="A62" s="69"/>
      <c r="B62" s="69"/>
      <c r="C62" s="83"/>
      <c r="D62" s="115" t="s">
        <v>69</v>
      </c>
      <c r="E62" s="115"/>
      <c r="F62" s="115"/>
      <c r="G62" s="115"/>
      <c r="H62" s="115"/>
      <c r="I62" s="115"/>
      <c r="J62" s="115"/>
      <c r="K62" s="115"/>
      <c r="L62" s="115"/>
      <c r="M62" s="115"/>
      <c r="N62" s="115"/>
      <c r="O62" s="115"/>
      <c r="P62" s="115"/>
      <c r="Q62" s="115"/>
      <c r="R62" s="115"/>
      <c r="S62" s="115"/>
      <c r="T62" s="115"/>
      <c r="U62" s="115"/>
      <c r="V62" s="115"/>
      <c r="W62" s="115"/>
      <c r="X62" s="115"/>
      <c r="Y62" s="115"/>
      <c r="Z62" s="92"/>
    </row>
    <row r="63" spans="1:26" ht="20.100000000000001" customHeight="1" x14ac:dyDescent="0.15">
      <c r="A63" s="69">
        <f>IFERROR(IF(AND($I63&lt;&gt;"しない", $I63&lt;&gt;"する"),1001,0),3)</f>
        <v>1001</v>
      </c>
      <c r="B63" s="69"/>
      <c r="C63" s="87"/>
      <c r="D63" s="88">
        <v>1</v>
      </c>
      <c r="E63" s="93" t="s">
        <v>12</v>
      </c>
      <c r="F63" s="93"/>
      <c r="G63" s="93"/>
      <c r="H63" s="93"/>
      <c r="I63" s="35"/>
      <c r="J63" s="35"/>
      <c r="K63" s="35"/>
      <c r="L63" s="35"/>
      <c r="M63" s="35"/>
      <c r="N63" s="93"/>
      <c r="O63" s="93"/>
      <c r="P63" s="93"/>
      <c r="Q63" s="93"/>
      <c r="R63" s="93"/>
      <c r="S63" s="93"/>
      <c r="T63" s="93"/>
      <c r="U63" s="93"/>
      <c r="V63" s="93"/>
      <c r="W63" s="93"/>
      <c r="X63" s="93"/>
      <c r="Y63" s="93"/>
      <c r="Z63" s="92"/>
    </row>
    <row r="64" spans="1:26" ht="20.100000000000001" customHeight="1" x14ac:dyDescent="0.15">
      <c r="A64" s="69"/>
      <c r="B64" s="69"/>
      <c r="C64" s="87"/>
      <c r="D64" s="93"/>
      <c r="E64" s="93"/>
      <c r="F64" s="93"/>
      <c r="G64" s="93"/>
      <c r="H64" s="93"/>
      <c r="I64" s="99"/>
      <c r="J64" s="95" t="s">
        <v>72</v>
      </c>
      <c r="K64" s="94"/>
      <c r="L64" s="94"/>
      <c r="M64" s="94"/>
      <c r="N64" s="94"/>
      <c r="O64" s="94"/>
      <c r="P64" s="94"/>
      <c r="Q64" s="94"/>
      <c r="R64" s="94"/>
      <c r="S64" s="94"/>
      <c r="T64" s="94"/>
      <c r="U64" s="94"/>
      <c r="V64" s="94"/>
      <c r="W64" s="94"/>
      <c r="X64" s="94"/>
      <c r="Y64" s="94"/>
      <c r="Z64" s="92"/>
    </row>
    <row r="65" spans="1:26" ht="20.100000000000001" hidden="1" customHeight="1" x14ac:dyDescent="0.15">
      <c r="A65" s="69"/>
      <c r="B65" s="69"/>
      <c r="C65" s="87"/>
      <c r="D65" s="93"/>
      <c r="E65" s="93"/>
      <c r="F65" s="93"/>
      <c r="G65" s="93"/>
      <c r="H65" s="93"/>
      <c r="I65" s="99"/>
      <c r="J65" s="94"/>
      <c r="K65" s="94"/>
      <c r="L65" s="94"/>
      <c r="M65" s="94"/>
      <c r="N65" s="94"/>
      <c r="O65" s="94"/>
      <c r="P65" s="94"/>
      <c r="Q65" s="94"/>
      <c r="R65" s="94"/>
      <c r="S65" s="94"/>
      <c r="T65" s="94"/>
      <c r="U65" s="94"/>
      <c r="V65" s="94"/>
      <c r="W65" s="94"/>
      <c r="X65" s="94"/>
      <c r="Y65" s="94"/>
      <c r="Z65" s="92"/>
    </row>
    <row r="66" spans="1:26" ht="20.100000000000001" hidden="1" customHeight="1" x14ac:dyDescent="0.15">
      <c r="A66" s="69"/>
      <c r="B66" s="69"/>
      <c r="C66" s="87"/>
      <c r="D66" s="93"/>
      <c r="E66" s="93"/>
      <c r="F66" s="93"/>
      <c r="G66" s="93"/>
      <c r="H66" s="93"/>
      <c r="I66" s="99"/>
      <c r="J66" s="94"/>
      <c r="K66" s="94"/>
      <c r="L66" s="94"/>
      <c r="M66" s="94"/>
      <c r="N66" s="94"/>
      <c r="O66" s="94"/>
      <c r="P66" s="94"/>
      <c r="Q66" s="94"/>
      <c r="R66" s="94"/>
      <c r="S66" s="94"/>
      <c r="T66" s="94"/>
      <c r="U66" s="94"/>
      <c r="V66" s="94"/>
      <c r="W66" s="94"/>
      <c r="X66" s="94"/>
      <c r="Y66" s="94"/>
      <c r="Z66" s="92"/>
    </row>
    <row r="67" spans="1:26" ht="20.100000000000001" hidden="1" customHeight="1" x14ac:dyDescent="0.15">
      <c r="A67" s="69"/>
      <c r="B67" s="69"/>
      <c r="C67" s="87"/>
      <c r="D67" s="93"/>
      <c r="E67" s="93"/>
      <c r="F67" s="93"/>
      <c r="G67" s="93"/>
      <c r="H67" s="93"/>
      <c r="I67" s="99"/>
      <c r="J67" s="94"/>
      <c r="K67" s="94"/>
      <c r="L67" s="94"/>
      <c r="M67" s="94"/>
      <c r="N67" s="94"/>
      <c r="O67" s="94"/>
      <c r="P67" s="94"/>
      <c r="Q67" s="94"/>
      <c r="R67" s="94"/>
      <c r="S67" s="94"/>
      <c r="T67" s="94"/>
      <c r="U67" s="94"/>
      <c r="V67" s="94"/>
      <c r="W67" s="94"/>
      <c r="X67" s="94"/>
      <c r="Y67" s="94"/>
      <c r="Z67" s="92"/>
    </row>
    <row r="68" spans="1:26" ht="20.100000000000001" hidden="1" customHeight="1" x14ac:dyDescent="0.15">
      <c r="A68" s="69"/>
      <c r="B68" s="69"/>
      <c r="C68" s="87"/>
      <c r="D68" s="93"/>
      <c r="E68" s="93"/>
      <c r="F68" s="93"/>
      <c r="G68" s="93"/>
      <c r="H68" s="93"/>
      <c r="I68" s="99"/>
      <c r="J68" s="94"/>
      <c r="K68" s="94"/>
      <c r="L68" s="94"/>
      <c r="M68" s="94"/>
      <c r="N68" s="94"/>
      <c r="O68" s="94"/>
      <c r="P68" s="94"/>
      <c r="Q68" s="94"/>
      <c r="R68" s="94"/>
      <c r="S68" s="94"/>
      <c r="T68" s="94"/>
      <c r="U68" s="94"/>
      <c r="V68" s="94"/>
      <c r="W68" s="94"/>
      <c r="X68" s="94"/>
      <c r="Y68" s="94"/>
      <c r="Z68" s="92"/>
    </row>
    <row r="69" spans="1:26" ht="20.100000000000001" customHeight="1" x14ac:dyDescent="0.15">
      <c r="A69" s="69">
        <f>IFERROR(IF(OR(AND($I63="する",TRIM($I69)=""),AND($I63="しない",NOT(ISBLANK($I69)))),1001,0),3)</f>
        <v>0</v>
      </c>
      <c r="B69" s="69"/>
      <c r="C69" s="87"/>
      <c r="D69" s="88">
        <v>2</v>
      </c>
      <c r="E69" s="64" t="s">
        <v>0</v>
      </c>
      <c r="I69" s="57"/>
      <c r="J69" s="58"/>
      <c r="K69" s="58"/>
      <c r="L69" s="58"/>
      <c r="M69" s="58"/>
      <c r="N69" s="93"/>
      <c r="O69" s="93"/>
      <c r="P69" s="93"/>
      <c r="Q69" s="93"/>
      <c r="R69" s="93"/>
      <c r="S69" s="93"/>
      <c r="T69" s="93"/>
      <c r="U69" s="93"/>
      <c r="V69" s="93"/>
      <c r="W69" s="93"/>
      <c r="X69" s="93"/>
      <c r="Y69" s="93"/>
      <c r="Z69" s="92"/>
    </row>
    <row r="70" spans="1:26" ht="20.100000000000001" customHeight="1" x14ac:dyDescent="0.15">
      <c r="A70" s="69"/>
      <c r="B70" s="69"/>
      <c r="C70" s="87"/>
      <c r="D70" s="88"/>
      <c r="E70" s="93"/>
      <c r="F70" s="93"/>
      <c r="G70" s="93"/>
      <c r="H70" s="93"/>
      <c r="I70" s="90"/>
      <c r="J70" s="95" t="s">
        <v>197</v>
      </c>
      <c r="K70" s="94"/>
      <c r="L70" s="94"/>
      <c r="M70" s="94"/>
      <c r="N70" s="94"/>
      <c r="O70" s="94"/>
      <c r="P70" s="94"/>
      <c r="Q70" s="94"/>
      <c r="R70" s="94"/>
      <c r="S70" s="94"/>
      <c r="T70" s="94"/>
      <c r="U70" s="94"/>
      <c r="V70" s="94"/>
      <c r="W70" s="94"/>
      <c r="X70" s="94"/>
      <c r="Y70" s="94"/>
      <c r="Z70" s="92"/>
    </row>
    <row r="71" spans="1:26" ht="20.100000000000001" customHeight="1" x14ac:dyDescent="0.15">
      <c r="A71" s="69">
        <f>IFERROR(IF(OR(AND($I63="する",AND($I71&lt;&gt;"", OR(ISERROR(FIND("@"&amp;LEFT($I71,3)&amp;"@", 都道府県3))=FALSE, ISERROR(FIND("@"&amp;LEFT($I71,4)&amp;"@",都道府県4))=FALSE))=FALSE),AND($I63="しない",NOT(ISBLANK($I71)))),1001,0),3)</f>
        <v>0</v>
      </c>
      <c r="B71" s="69"/>
      <c r="C71" s="87"/>
      <c r="D71" s="88">
        <v>3</v>
      </c>
      <c r="E71" s="64" t="s">
        <v>124</v>
      </c>
      <c r="I71" s="50"/>
      <c r="J71" s="50"/>
      <c r="K71" s="50"/>
      <c r="L71" s="50"/>
      <c r="M71" s="50"/>
      <c r="N71" s="50"/>
      <c r="O71" s="50"/>
      <c r="P71" s="50"/>
      <c r="Q71" s="51"/>
      <c r="R71" s="50"/>
      <c r="S71" s="50"/>
      <c r="T71" s="50"/>
      <c r="U71" s="50"/>
      <c r="V71" s="50"/>
      <c r="W71" s="50"/>
      <c r="X71" s="50"/>
      <c r="Y71" s="50"/>
      <c r="Z71" s="92"/>
    </row>
    <row r="72" spans="1:26" ht="20.100000000000001" customHeight="1" x14ac:dyDescent="0.15">
      <c r="A72" s="69"/>
      <c r="B72" s="69"/>
      <c r="C72" s="87"/>
      <c r="D72" s="88"/>
      <c r="E72" s="93"/>
      <c r="F72" s="93"/>
      <c r="G72" s="93"/>
      <c r="H72" s="93"/>
      <c r="I72" s="90"/>
      <c r="J72" s="95" t="s">
        <v>9</v>
      </c>
      <c r="K72" s="94"/>
      <c r="L72" s="94"/>
      <c r="M72" s="94"/>
      <c r="N72" s="94"/>
      <c r="O72" s="94"/>
      <c r="P72" s="94"/>
      <c r="Q72" s="94"/>
      <c r="R72" s="94"/>
      <c r="S72" s="94"/>
      <c r="T72" s="94"/>
      <c r="U72" s="94"/>
      <c r="V72" s="94"/>
      <c r="W72" s="94"/>
      <c r="X72" s="94"/>
      <c r="Y72" s="94"/>
      <c r="Z72" s="92"/>
    </row>
    <row r="73" spans="1:26" ht="20.100000000000001" customHeight="1" x14ac:dyDescent="0.15">
      <c r="A73" s="69">
        <f>IFERROR(IF(OR(AND($I63="する",TRIM($I73)=""),AND($I63="しない",NOT(ISBLANK($I73)))),1001,0),3)</f>
        <v>0</v>
      </c>
      <c r="B73" s="69"/>
      <c r="C73" s="87"/>
      <c r="D73" s="88">
        <v>4</v>
      </c>
      <c r="E73" s="64" t="s">
        <v>166</v>
      </c>
      <c r="I73" s="35"/>
      <c r="J73" s="35"/>
      <c r="K73" s="35"/>
      <c r="L73" s="35"/>
      <c r="M73" s="35"/>
      <c r="N73" s="35"/>
      <c r="O73" s="35"/>
      <c r="P73" s="35"/>
      <c r="Q73" s="56"/>
      <c r="R73" s="35"/>
      <c r="S73" s="35"/>
      <c r="T73" s="35"/>
      <c r="U73" s="35"/>
      <c r="V73" s="35"/>
      <c r="W73" s="35"/>
      <c r="X73" s="35"/>
      <c r="Y73" s="35"/>
      <c r="Z73" s="92"/>
    </row>
    <row r="74" spans="1:26" ht="30" customHeight="1" x14ac:dyDescent="0.15">
      <c r="A74" s="69"/>
      <c r="B74" s="69"/>
      <c r="C74" s="96"/>
      <c r="D74" s="93"/>
      <c r="I74" s="90"/>
      <c r="J74" s="116" t="s">
        <v>219</v>
      </c>
      <c r="K74" s="116"/>
      <c r="L74" s="116"/>
      <c r="M74" s="116"/>
      <c r="N74" s="116"/>
      <c r="O74" s="116"/>
      <c r="P74" s="116"/>
      <c r="Q74" s="116"/>
      <c r="R74" s="116"/>
      <c r="S74" s="116"/>
      <c r="T74" s="116"/>
      <c r="U74" s="116"/>
      <c r="V74" s="116"/>
      <c r="W74" s="116"/>
      <c r="X74" s="116"/>
      <c r="Y74" s="116"/>
      <c r="Z74" s="92"/>
    </row>
    <row r="75" spans="1:26" ht="20.100000000000001" customHeight="1" x14ac:dyDescent="0.15">
      <c r="A75" s="69">
        <f>IFERROR(IF(OR(AND($I63="する",TRIM($I75)=""),AND($I63="しない",NOT(ISBLANK($I75)))),1001,0),3)</f>
        <v>0</v>
      </c>
      <c r="B75" s="69"/>
      <c r="C75" s="87"/>
      <c r="D75" s="88">
        <v>5</v>
      </c>
      <c r="E75" s="64" t="s">
        <v>1</v>
      </c>
      <c r="I75" s="35"/>
      <c r="J75" s="35"/>
      <c r="K75" s="35"/>
      <c r="L75" s="35"/>
      <c r="M75" s="35"/>
      <c r="N75" s="35"/>
      <c r="O75" s="35"/>
      <c r="P75" s="35"/>
      <c r="Q75" s="35"/>
      <c r="R75" s="35"/>
      <c r="S75" s="35"/>
      <c r="T75" s="35"/>
      <c r="U75" s="35"/>
      <c r="V75" s="35"/>
      <c r="W75" s="35"/>
      <c r="X75" s="35"/>
      <c r="Y75" s="35"/>
      <c r="Z75" s="92"/>
    </row>
    <row r="76" spans="1:26" ht="30" customHeight="1" x14ac:dyDescent="0.15">
      <c r="A76" s="69"/>
      <c r="B76" s="69"/>
      <c r="C76" s="96"/>
      <c r="D76" s="93"/>
      <c r="E76" s="93"/>
      <c r="F76" s="93"/>
      <c r="G76" s="93"/>
      <c r="H76" s="93"/>
      <c r="I76" s="90"/>
      <c r="J76" s="116" t="s">
        <v>220</v>
      </c>
      <c r="K76" s="116"/>
      <c r="L76" s="116"/>
      <c r="M76" s="116"/>
      <c r="N76" s="116"/>
      <c r="O76" s="116"/>
      <c r="P76" s="116"/>
      <c r="Q76" s="116"/>
      <c r="R76" s="116"/>
      <c r="S76" s="116"/>
      <c r="T76" s="116"/>
      <c r="U76" s="116"/>
      <c r="V76" s="116"/>
      <c r="W76" s="116"/>
      <c r="X76" s="116"/>
      <c r="Y76" s="116"/>
      <c r="Z76" s="92"/>
    </row>
    <row r="77" spans="1:26" ht="20.100000000000001" customHeight="1" x14ac:dyDescent="0.15">
      <c r="A77" s="69">
        <f>IFERROR(IF(OR(AND($I63="する",TRIM($I77)=""),AND($I63="しない",NOT(ISBLANK($I77)))),1001,0),3)</f>
        <v>0</v>
      </c>
      <c r="B77" s="69"/>
      <c r="C77" s="87"/>
      <c r="D77" s="88">
        <v>6</v>
      </c>
      <c r="E77" s="64" t="s">
        <v>161</v>
      </c>
      <c r="I77" s="35"/>
      <c r="J77" s="35"/>
      <c r="K77" s="35"/>
      <c r="L77" s="35"/>
      <c r="M77" s="35"/>
      <c r="N77" s="35"/>
      <c r="O77" s="35"/>
      <c r="P77" s="35"/>
      <c r="Q77" s="35"/>
      <c r="R77" s="35"/>
      <c r="S77" s="35"/>
      <c r="T77" s="35"/>
      <c r="U77" s="35"/>
      <c r="V77" s="35"/>
      <c r="W77" s="35"/>
      <c r="X77" s="35"/>
      <c r="Y77" s="35"/>
      <c r="Z77" s="92"/>
    </row>
    <row r="78" spans="1:26" ht="20.100000000000001" customHeight="1" x14ac:dyDescent="0.15">
      <c r="A78" s="69"/>
      <c r="B78" s="69"/>
      <c r="C78" s="96"/>
      <c r="D78" s="93"/>
      <c r="E78" s="93"/>
      <c r="F78" s="93"/>
      <c r="G78" s="93"/>
      <c r="H78" s="93"/>
      <c r="I78" s="90"/>
      <c r="J78" s="105" t="s">
        <v>181</v>
      </c>
      <c r="K78" s="94"/>
      <c r="L78" s="94"/>
      <c r="M78" s="94"/>
      <c r="N78" s="94"/>
      <c r="O78" s="94"/>
      <c r="P78" s="94"/>
      <c r="Q78" s="94"/>
      <c r="R78" s="94"/>
      <c r="S78" s="94"/>
      <c r="T78" s="94"/>
      <c r="U78" s="94"/>
      <c r="V78" s="94"/>
      <c r="W78" s="94"/>
      <c r="X78" s="94"/>
      <c r="Y78" s="94"/>
      <c r="Z78" s="92"/>
    </row>
    <row r="79" spans="1:26" ht="20.100000000000001" customHeight="1" x14ac:dyDescent="0.15">
      <c r="A79" s="69">
        <f>IFERROR(IF(OR(AND($I63="する",OR(TRIM($I79)="", NOT(OR(IFERROR(SEARCH(" ",$I79),0)&gt;0, IFERROR(SEARCH("　",$I79),0)&gt;0)))),AND($I63="しない",NOT(ISBLANK($I79)))),1001,0),3)</f>
        <v>0</v>
      </c>
      <c r="B79" s="69"/>
      <c r="C79" s="87"/>
      <c r="D79" s="88">
        <v>7</v>
      </c>
      <c r="E79" s="64" t="s">
        <v>162</v>
      </c>
      <c r="I79" s="35"/>
      <c r="J79" s="35"/>
      <c r="K79" s="35"/>
      <c r="L79" s="35"/>
      <c r="M79" s="35"/>
      <c r="N79" s="35"/>
      <c r="O79" s="35"/>
      <c r="P79" s="35"/>
      <c r="Q79" s="35"/>
      <c r="R79" s="35"/>
      <c r="S79" s="35"/>
      <c r="T79" s="35"/>
      <c r="U79" s="35"/>
      <c r="V79" s="35"/>
      <c r="W79" s="35"/>
      <c r="X79" s="35"/>
      <c r="Y79" s="35"/>
      <c r="Z79" s="92"/>
    </row>
    <row r="80" spans="1:26" ht="20.100000000000001" customHeight="1" x14ac:dyDescent="0.15">
      <c r="A80" s="69"/>
      <c r="B80" s="69"/>
      <c r="C80" s="96"/>
      <c r="D80" s="93"/>
      <c r="E80" s="117" t="s">
        <v>168</v>
      </c>
      <c r="F80" s="93"/>
      <c r="G80" s="93"/>
      <c r="H80" s="93"/>
      <c r="I80" s="99"/>
      <c r="J80" s="95" t="s">
        <v>163</v>
      </c>
      <c r="K80" s="95"/>
      <c r="L80" s="95"/>
      <c r="M80" s="95"/>
      <c r="N80" s="95"/>
      <c r="O80" s="95"/>
      <c r="P80" s="95"/>
      <c r="Q80" s="95"/>
      <c r="R80" s="95"/>
      <c r="S80" s="95"/>
      <c r="T80" s="95"/>
      <c r="U80" s="95"/>
      <c r="V80" s="95"/>
      <c r="W80" s="95"/>
      <c r="X80" s="95"/>
      <c r="Y80" s="95"/>
      <c r="Z80" s="92"/>
    </row>
    <row r="81" spans="1:27" ht="20.100000000000001" customHeight="1" x14ac:dyDescent="0.15">
      <c r="A81" s="69">
        <f>IFERROR(IF(OR(AND($I63="する",OR(TRIM($I81)="", NOT(OR(IFERROR(SEARCH(" ",$I81),0)&gt;0, IFERROR(SEARCH("　",$I81),0)&gt;0)))),AND($I63="しない",NOT(ISBLANK($I81)))),1001,0),3)</f>
        <v>0</v>
      </c>
      <c r="B81" s="69"/>
      <c r="C81" s="87"/>
      <c r="D81" s="88">
        <v>8</v>
      </c>
      <c r="E81" s="64" t="s">
        <v>162</v>
      </c>
      <c r="I81" s="35"/>
      <c r="J81" s="35"/>
      <c r="K81" s="35"/>
      <c r="L81" s="35"/>
      <c r="M81" s="35"/>
      <c r="N81" s="35"/>
      <c r="O81" s="35"/>
      <c r="P81" s="35"/>
      <c r="Q81" s="35"/>
      <c r="R81" s="35"/>
      <c r="S81" s="35"/>
      <c r="T81" s="35"/>
      <c r="U81" s="35"/>
      <c r="V81" s="35"/>
      <c r="W81" s="35"/>
      <c r="X81" s="35"/>
      <c r="Y81" s="35"/>
      <c r="Z81" s="92"/>
    </row>
    <row r="82" spans="1:27" ht="20.100000000000001" customHeight="1" x14ac:dyDescent="0.15">
      <c r="A82" s="69"/>
      <c r="B82" s="69"/>
      <c r="C82" s="96"/>
      <c r="D82" s="93"/>
      <c r="E82" s="93"/>
      <c r="F82" s="93"/>
      <c r="G82" s="93"/>
      <c r="H82" s="93"/>
      <c r="I82" s="99"/>
      <c r="J82" s="95" t="s">
        <v>5</v>
      </c>
      <c r="K82" s="95"/>
      <c r="L82" s="95"/>
      <c r="M82" s="95"/>
      <c r="N82" s="95"/>
      <c r="O82" s="95"/>
      <c r="P82" s="95"/>
      <c r="Q82" s="95"/>
      <c r="R82" s="95"/>
      <c r="S82" s="95"/>
      <c r="T82" s="95"/>
      <c r="U82" s="95"/>
      <c r="V82" s="95"/>
      <c r="W82" s="95"/>
      <c r="X82" s="95"/>
      <c r="Y82" s="95"/>
      <c r="Z82" s="92"/>
    </row>
    <row r="83" spans="1:27" ht="20.100000000000001" customHeight="1" x14ac:dyDescent="0.15">
      <c r="A83" s="69">
        <f>IFERROR(IF(OR(AND($I63="する",NOT(AND(TRIM($I83)&lt;&gt;"",ISNUMBER(VALUE(SUBSTITUTE($I83,"-",""))),IFERROR(SEARCH("-",$I83),0)&gt;0))), AND($I63="しない",NOT(ISBLANK($I83)))),1001,0),3)</f>
        <v>0</v>
      </c>
      <c r="B83" s="69"/>
      <c r="C83" s="87"/>
      <c r="D83" s="88">
        <v>9</v>
      </c>
      <c r="E83" s="64" t="s">
        <v>3</v>
      </c>
      <c r="I83" s="35"/>
      <c r="J83" s="35"/>
      <c r="K83" s="35"/>
      <c r="L83" s="35"/>
      <c r="M83" s="35"/>
      <c r="O83" s="100" t="s">
        <v>117</v>
      </c>
      <c r="P83" s="1"/>
      <c r="Q83" s="64" t="s">
        <v>118</v>
      </c>
      <c r="Y83" s="94"/>
      <c r="Z83" s="92"/>
    </row>
    <row r="84" spans="1:27" ht="20.100000000000001" customHeight="1" x14ac:dyDescent="0.15">
      <c r="A84" s="69">
        <f>IFERROR(IF(AND($I63="しない",NOT(ISBLANK($P83))),1001,0),3)</f>
        <v>0</v>
      </c>
      <c r="B84" s="69"/>
      <c r="C84" s="96"/>
      <c r="D84" s="93"/>
      <c r="E84" s="93"/>
      <c r="F84" s="93"/>
      <c r="G84" s="93"/>
      <c r="H84" s="93"/>
      <c r="I84" s="90"/>
      <c r="J84" s="95" t="s">
        <v>164</v>
      </c>
      <c r="K84" s="94"/>
      <c r="L84" s="94"/>
      <c r="M84" s="94"/>
      <c r="N84" s="94"/>
      <c r="O84" s="94"/>
      <c r="P84" s="94"/>
      <c r="Q84" s="94"/>
      <c r="R84" s="94"/>
      <c r="S84" s="94"/>
      <c r="T84" s="94"/>
      <c r="U84" s="94"/>
      <c r="V84" s="94"/>
      <c r="W84" s="94"/>
      <c r="X84" s="94"/>
      <c r="Y84" s="94"/>
      <c r="Z84" s="92"/>
    </row>
    <row r="85" spans="1:27" ht="20.100000000000001" customHeight="1" x14ac:dyDescent="0.15">
      <c r="A85" s="69">
        <f>IFERROR(IF(OR(AND($I63="する",AND(TRIM($I85)&lt;&gt;"",NOT(AND(ISNUMBER(VALUE(SUBSTITUTE($I85,"-",""))),IFERROR(SEARCH("-",$I85),0)&gt;0)))), AND($I63="しない",NOT(ISBLANK($I85)))),1001,0),3)</f>
        <v>0</v>
      </c>
      <c r="B85" s="69"/>
      <c r="C85" s="87"/>
      <c r="D85" s="88">
        <v>10</v>
      </c>
      <c r="E85" s="64" t="s">
        <v>4</v>
      </c>
      <c r="I85" s="35"/>
      <c r="J85" s="35"/>
      <c r="K85" s="35"/>
      <c r="L85" s="35"/>
      <c r="M85" s="35"/>
      <c r="N85" s="94"/>
      <c r="O85" s="94"/>
      <c r="P85" s="94"/>
      <c r="Q85" s="94"/>
      <c r="R85" s="94"/>
      <c r="S85" s="94"/>
      <c r="T85" s="94"/>
      <c r="U85" s="94"/>
      <c r="V85" s="94"/>
      <c r="W85" s="94"/>
      <c r="X85" s="94"/>
      <c r="Y85" s="94"/>
      <c r="Z85" s="92"/>
    </row>
    <row r="86" spans="1:27" ht="20.100000000000001" customHeight="1" x14ac:dyDescent="0.15">
      <c r="A86" s="69"/>
      <c r="B86" s="69"/>
      <c r="C86" s="96"/>
      <c r="D86" s="93"/>
      <c r="E86" s="93"/>
      <c r="F86" s="93"/>
      <c r="G86" s="93"/>
      <c r="H86" s="93"/>
      <c r="I86" s="90"/>
      <c r="J86" s="95" t="s">
        <v>164</v>
      </c>
      <c r="K86" s="94"/>
      <c r="L86" s="94"/>
      <c r="M86" s="94"/>
      <c r="N86" s="94"/>
      <c r="O86" s="94"/>
      <c r="P86" s="94"/>
      <c r="Q86" s="94"/>
      <c r="R86" s="94"/>
      <c r="S86" s="94"/>
      <c r="T86" s="94"/>
      <c r="U86" s="94"/>
      <c r="V86" s="94"/>
      <c r="W86" s="94"/>
      <c r="X86" s="94"/>
      <c r="Y86" s="94"/>
      <c r="Z86" s="92"/>
    </row>
    <row r="87" spans="1:27" ht="20.100000000000001" customHeight="1" x14ac:dyDescent="0.15">
      <c r="A87" s="69">
        <f>IFERROR(IF(OR(AND($I63="する",AND(TRIM($I87)&lt;&gt;"",NOT(IFERROR(SEARCH("@",$I87),0)&gt;0))),AND($I63="しない",NOT(ISBLANK($I87)))),1001,0),3)</f>
        <v>0</v>
      </c>
      <c r="B87" s="69"/>
      <c r="C87" s="96"/>
      <c r="D87" s="88">
        <v>11</v>
      </c>
      <c r="E87" s="64" t="s">
        <v>125</v>
      </c>
      <c r="I87" s="35"/>
      <c r="J87" s="35"/>
      <c r="K87" s="35"/>
      <c r="L87" s="35"/>
      <c r="M87" s="35"/>
      <c r="N87" s="35"/>
      <c r="O87" s="35"/>
      <c r="P87" s="35"/>
      <c r="Q87" s="60"/>
      <c r="R87" s="35"/>
      <c r="S87" s="35"/>
      <c r="T87" s="35"/>
      <c r="U87" s="35"/>
      <c r="V87" s="35"/>
      <c r="W87" s="35"/>
      <c r="X87" s="35"/>
      <c r="Y87" s="35"/>
      <c r="Z87" s="92"/>
    </row>
    <row r="88" spans="1:27" ht="20.100000000000001" customHeight="1" x14ac:dyDescent="0.15">
      <c r="A88" s="69"/>
      <c r="B88" s="69"/>
      <c r="C88" s="96"/>
      <c r="D88" s="88"/>
      <c r="I88" s="90"/>
      <c r="J88" s="101" t="s">
        <v>195</v>
      </c>
      <c r="K88" s="118"/>
      <c r="L88" s="94"/>
      <c r="M88" s="94"/>
      <c r="N88" s="94"/>
      <c r="O88" s="94"/>
      <c r="P88" s="94"/>
      <c r="Q88" s="119"/>
      <c r="R88" s="94"/>
      <c r="S88" s="94"/>
      <c r="T88" s="94"/>
      <c r="U88" s="94"/>
      <c r="V88" s="94"/>
      <c r="W88" s="94"/>
      <c r="X88" s="94"/>
      <c r="Y88" s="94"/>
      <c r="Z88" s="93"/>
      <c r="AA88" s="104"/>
    </row>
    <row r="89" spans="1:27" ht="20.100000000000001" customHeight="1" x14ac:dyDescent="0.15">
      <c r="A89" s="69"/>
      <c r="B89" s="69"/>
      <c r="C89" s="107"/>
      <c r="D89" s="108"/>
      <c r="E89" s="108"/>
      <c r="F89" s="108"/>
      <c r="G89" s="108"/>
      <c r="H89" s="108"/>
      <c r="I89" s="120"/>
      <c r="J89" s="121"/>
      <c r="K89" s="122"/>
      <c r="L89" s="121"/>
      <c r="M89" s="121"/>
      <c r="N89" s="121"/>
      <c r="O89" s="121"/>
      <c r="P89" s="121"/>
      <c r="Q89" s="123"/>
      <c r="R89" s="121"/>
      <c r="S89" s="121"/>
      <c r="T89" s="121"/>
      <c r="U89" s="121"/>
      <c r="V89" s="121"/>
      <c r="W89" s="121"/>
      <c r="X89" s="121"/>
      <c r="Y89" s="121"/>
      <c r="Z89" s="108"/>
      <c r="AA89" s="104"/>
    </row>
    <row r="90" spans="1:27" ht="20.100000000000001" customHeight="1" x14ac:dyDescent="0.15">
      <c r="A90" s="69"/>
      <c r="B90" s="69"/>
      <c r="C90" s="93"/>
      <c r="D90" s="93"/>
      <c r="E90" s="93"/>
      <c r="F90" s="93"/>
      <c r="G90" s="93"/>
      <c r="H90" s="93"/>
      <c r="I90" s="112"/>
      <c r="J90" s="93"/>
      <c r="K90" s="124"/>
      <c r="L90" s="93"/>
      <c r="M90" s="93"/>
      <c r="N90" s="93"/>
      <c r="O90" s="93"/>
      <c r="P90" s="93"/>
      <c r="Q90" s="93"/>
      <c r="R90" s="93"/>
      <c r="S90" s="93"/>
      <c r="T90" s="93"/>
      <c r="U90" s="93"/>
      <c r="V90" s="93"/>
      <c r="W90" s="93"/>
      <c r="X90" s="93"/>
      <c r="Y90" s="93"/>
      <c r="Z90" s="93"/>
    </row>
    <row r="91" spans="1:27" ht="15.75" hidden="1" customHeight="1" x14ac:dyDescent="0.15">
      <c r="A91" s="69"/>
      <c r="B91" s="69"/>
      <c r="C91" s="93"/>
      <c r="D91" s="93"/>
      <c r="E91" s="93"/>
      <c r="F91" s="93"/>
      <c r="G91" s="93"/>
      <c r="H91" s="93"/>
      <c r="I91" s="112"/>
      <c r="J91" s="93"/>
      <c r="K91" s="124"/>
      <c r="L91" s="93"/>
      <c r="M91" s="93"/>
      <c r="N91" s="93"/>
      <c r="O91" s="93"/>
      <c r="P91" s="93"/>
      <c r="Q91" s="93"/>
      <c r="R91" s="93"/>
      <c r="S91" s="93"/>
      <c r="T91" s="93"/>
      <c r="U91" s="93"/>
      <c r="V91" s="93"/>
      <c r="W91" s="93"/>
      <c r="X91" s="93"/>
      <c r="Y91" s="93"/>
      <c r="Z91" s="93"/>
    </row>
    <row r="92" spans="1:27" ht="15.75" hidden="1" customHeight="1" x14ac:dyDescent="0.15">
      <c r="A92" s="69"/>
      <c r="B92" s="69"/>
      <c r="C92" s="93"/>
      <c r="D92" s="93"/>
      <c r="E92" s="93"/>
      <c r="F92" s="93"/>
      <c r="G92" s="93"/>
      <c r="H92" s="93"/>
      <c r="I92" s="112"/>
      <c r="J92" s="93"/>
      <c r="K92" s="124"/>
      <c r="L92" s="93"/>
      <c r="M92" s="93"/>
      <c r="N92" s="93"/>
      <c r="O92" s="93"/>
      <c r="P92" s="93"/>
      <c r="Q92" s="93"/>
      <c r="R92" s="93"/>
      <c r="S92" s="93"/>
      <c r="T92" s="93"/>
      <c r="U92" s="93"/>
      <c r="V92" s="93"/>
      <c r="W92" s="93"/>
      <c r="X92" s="93"/>
      <c r="Y92" s="93"/>
      <c r="Z92" s="93"/>
    </row>
    <row r="93" spans="1:27" ht="15.75" hidden="1" customHeight="1" x14ac:dyDescent="0.15">
      <c r="A93" s="69"/>
      <c r="B93" s="69"/>
      <c r="C93" s="93"/>
      <c r="D93" s="93"/>
      <c r="E93" s="93"/>
      <c r="F93" s="93"/>
      <c r="G93" s="93"/>
      <c r="H93" s="93"/>
      <c r="I93" s="112"/>
      <c r="J93" s="93"/>
      <c r="K93" s="124"/>
      <c r="L93" s="93"/>
      <c r="M93" s="93"/>
      <c r="N93" s="93"/>
      <c r="O93" s="93"/>
      <c r="P93" s="93"/>
      <c r="Q93" s="93"/>
      <c r="R93" s="93"/>
      <c r="S93" s="93"/>
      <c r="T93" s="93"/>
      <c r="U93" s="93"/>
      <c r="V93" s="93"/>
      <c r="W93" s="93"/>
      <c r="X93" s="93"/>
      <c r="Y93" s="93"/>
      <c r="Z93" s="93"/>
    </row>
    <row r="94" spans="1:27" ht="15.75" hidden="1" customHeight="1" x14ac:dyDescent="0.15">
      <c r="A94" s="69"/>
      <c r="B94" s="69"/>
      <c r="C94" s="93"/>
      <c r="D94" s="93"/>
      <c r="E94" s="93"/>
      <c r="F94" s="93"/>
      <c r="G94" s="93"/>
      <c r="H94" s="93"/>
      <c r="I94" s="112"/>
      <c r="J94" s="93"/>
      <c r="K94" s="124"/>
      <c r="L94" s="93"/>
      <c r="M94" s="93"/>
      <c r="N94" s="93"/>
      <c r="O94" s="93"/>
      <c r="P94" s="93"/>
      <c r="Q94" s="93"/>
      <c r="R94" s="93"/>
      <c r="S94" s="93"/>
      <c r="T94" s="93"/>
      <c r="U94" s="93"/>
      <c r="V94" s="93"/>
      <c r="W94" s="93"/>
      <c r="X94" s="93"/>
      <c r="Y94" s="93"/>
      <c r="Z94" s="93"/>
    </row>
    <row r="95" spans="1:27" ht="15.75" hidden="1" customHeight="1" x14ac:dyDescent="0.15">
      <c r="A95" s="69"/>
      <c r="B95" s="69"/>
      <c r="C95" s="93"/>
      <c r="D95" s="93"/>
      <c r="E95" s="93"/>
      <c r="F95" s="93"/>
      <c r="G95" s="93"/>
      <c r="H95" s="93"/>
      <c r="I95" s="112"/>
      <c r="J95" s="93"/>
      <c r="K95" s="124"/>
      <c r="L95" s="93"/>
      <c r="M95" s="93"/>
      <c r="N95" s="93"/>
      <c r="O95" s="93"/>
      <c r="P95" s="93"/>
      <c r="Q95" s="93"/>
      <c r="R95" s="93"/>
      <c r="S95" s="93"/>
      <c r="T95" s="93"/>
      <c r="U95" s="93"/>
      <c r="V95" s="93"/>
      <c r="W95" s="93"/>
      <c r="X95" s="93"/>
      <c r="Y95" s="93"/>
      <c r="Z95" s="93"/>
    </row>
    <row r="96" spans="1:27" ht="15.75" hidden="1" customHeight="1" x14ac:dyDescent="0.15">
      <c r="A96" s="69"/>
      <c r="B96" s="69"/>
      <c r="C96" s="93"/>
      <c r="D96" s="93"/>
      <c r="E96" s="93"/>
      <c r="F96" s="93"/>
      <c r="G96" s="93"/>
      <c r="H96" s="93"/>
      <c r="I96" s="112"/>
      <c r="J96" s="93"/>
      <c r="K96" s="124"/>
      <c r="L96" s="93"/>
      <c r="M96" s="93"/>
      <c r="N96" s="93"/>
      <c r="O96" s="93"/>
      <c r="P96" s="93"/>
      <c r="Q96" s="93"/>
      <c r="R96" s="93"/>
      <c r="S96" s="93"/>
      <c r="T96" s="93"/>
      <c r="U96" s="93"/>
      <c r="V96" s="93"/>
      <c r="W96" s="93"/>
      <c r="X96" s="93"/>
      <c r="Y96" s="93"/>
      <c r="Z96" s="93"/>
    </row>
    <row r="97" spans="1:26" ht="15.75" hidden="1" customHeight="1" x14ac:dyDescent="0.15">
      <c r="A97" s="69"/>
      <c r="B97" s="69"/>
      <c r="C97" s="93"/>
      <c r="D97" s="93"/>
      <c r="E97" s="93"/>
      <c r="F97" s="93"/>
      <c r="G97" s="93"/>
      <c r="H97" s="93"/>
      <c r="I97" s="112"/>
      <c r="J97" s="93"/>
      <c r="K97" s="124"/>
      <c r="L97" s="93"/>
      <c r="M97" s="93"/>
      <c r="N97" s="93"/>
      <c r="O97" s="93"/>
      <c r="P97" s="93"/>
      <c r="Q97" s="93"/>
      <c r="R97" s="93"/>
      <c r="S97" s="93"/>
      <c r="T97" s="93"/>
      <c r="U97" s="93"/>
      <c r="V97" s="93"/>
      <c r="W97" s="93"/>
      <c r="X97" s="93"/>
      <c r="Y97" s="93"/>
      <c r="Z97" s="93"/>
    </row>
    <row r="98" spans="1:26" ht="15.75" hidden="1" customHeight="1" x14ac:dyDescent="0.15">
      <c r="A98" s="69"/>
      <c r="B98" s="69"/>
      <c r="C98" s="93"/>
      <c r="D98" s="93"/>
      <c r="E98" s="93"/>
      <c r="F98" s="93"/>
      <c r="G98" s="93"/>
      <c r="H98" s="93"/>
      <c r="I98" s="112"/>
      <c r="J98" s="93"/>
      <c r="K98" s="124"/>
      <c r="L98" s="93"/>
      <c r="M98" s="93"/>
      <c r="N98" s="93"/>
      <c r="O98" s="93"/>
      <c r="P98" s="93"/>
      <c r="Q98" s="93"/>
      <c r="R98" s="93"/>
      <c r="S98" s="93"/>
      <c r="T98" s="93"/>
      <c r="U98" s="93"/>
      <c r="V98" s="93"/>
      <c r="W98" s="93"/>
      <c r="X98" s="93"/>
      <c r="Y98" s="93"/>
      <c r="Z98" s="93"/>
    </row>
    <row r="99" spans="1:26" ht="15.75" hidden="1" customHeight="1" x14ac:dyDescent="0.15">
      <c r="A99" s="69"/>
      <c r="B99" s="69"/>
      <c r="C99" s="93"/>
      <c r="D99" s="93"/>
      <c r="E99" s="93"/>
      <c r="F99" s="93"/>
      <c r="G99" s="93"/>
      <c r="H99" s="93"/>
      <c r="I99" s="112"/>
      <c r="J99" s="93"/>
      <c r="K99" s="124"/>
      <c r="L99" s="93"/>
      <c r="M99" s="93"/>
      <c r="N99" s="93"/>
      <c r="O99" s="93"/>
      <c r="P99" s="93"/>
      <c r="Q99" s="93"/>
      <c r="R99" s="93"/>
      <c r="S99" s="93"/>
      <c r="T99" s="93"/>
      <c r="U99" s="93"/>
      <c r="V99" s="93"/>
      <c r="W99" s="93"/>
      <c r="X99" s="93"/>
      <c r="Y99" s="93"/>
      <c r="Z99" s="93"/>
    </row>
    <row r="100" spans="1:26" ht="15.75" hidden="1" customHeight="1" x14ac:dyDescent="0.15">
      <c r="A100" s="69"/>
      <c r="B100" s="69"/>
      <c r="C100" s="93"/>
      <c r="D100" s="93"/>
      <c r="E100" s="93"/>
      <c r="F100" s="93"/>
      <c r="G100" s="93"/>
      <c r="H100" s="93"/>
      <c r="I100" s="112"/>
      <c r="J100" s="93"/>
      <c r="K100" s="124"/>
      <c r="L100" s="93"/>
      <c r="M100" s="93"/>
      <c r="N100" s="93"/>
      <c r="O100" s="93"/>
      <c r="P100" s="93"/>
      <c r="Q100" s="93"/>
      <c r="R100" s="93"/>
      <c r="S100" s="93"/>
      <c r="T100" s="93"/>
      <c r="U100" s="93"/>
      <c r="V100" s="93"/>
      <c r="W100" s="93"/>
      <c r="X100" s="93"/>
      <c r="Y100" s="93"/>
      <c r="Z100" s="93"/>
    </row>
    <row r="101" spans="1:26" ht="15.75" hidden="1" customHeight="1" x14ac:dyDescent="0.15">
      <c r="A101" s="69"/>
      <c r="B101" s="69"/>
      <c r="C101" s="93"/>
      <c r="D101" s="93"/>
      <c r="E101" s="93"/>
      <c r="F101" s="93"/>
      <c r="G101" s="93"/>
      <c r="H101" s="93"/>
      <c r="I101" s="112"/>
      <c r="J101" s="93"/>
      <c r="K101" s="124"/>
      <c r="L101" s="93"/>
      <c r="M101" s="93"/>
      <c r="N101" s="93"/>
      <c r="O101" s="93"/>
      <c r="P101" s="93"/>
      <c r="Q101" s="93"/>
      <c r="R101" s="93"/>
      <c r="S101" s="93"/>
      <c r="T101" s="93"/>
      <c r="U101" s="93"/>
      <c r="V101" s="93"/>
      <c r="W101" s="93"/>
      <c r="X101" s="93"/>
      <c r="Y101" s="93"/>
      <c r="Z101" s="93"/>
    </row>
    <row r="102" spans="1:26" ht="15.75" hidden="1" customHeight="1" x14ac:dyDescent="0.15">
      <c r="A102" s="69"/>
      <c r="B102" s="69"/>
      <c r="C102" s="93"/>
      <c r="D102" s="93"/>
      <c r="E102" s="93"/>
      <c r="F102" s="93"/>
      <c r="G102" s="93"/>
      <c r="H102" s="93"/>
      <c r="I102" s="112"/>
      <c r="J102" s="93"/>
      <c r="K102" s="124"/>
      <c r="L102" s="93"/>
      <c r="M102" s="93"/>
      <c r="N102" s="93"/>
      <c r="O102" s="93"/>
      <c r="P102" s="93"/>
      <c r="Q102" s="93"/>
      <c r="R102" s="93"/>
      <c r="S102" s="93"/>
      <c r="T102" s="93"/>
      <c r="U102" s="93"/>
      <c r="V102" s="93"/>
      <c r="W102" s="93"/>
      <c r="X102" s="93"/>
      <c r="Y102" s="93"/>
      <c r="Z102" s="93"/>
    </row>
    <row r="103" spans="1:26" ht="15.75" hidden="1" customHeight="1" x14ac:dyDescent="0.15">
      <c r="A103" s="69"/>
      <c r="B103" s="69"/>
      <c r="C103" s="93"/>
      <c r="D103" s="93"/>
      <c r="E103" s="93"/>
      <c r="F103" s="93"/>
      <c r="G103" s="93"/>
      <c r="H103" s="93"/>
      <c r="I103" s="112"/>
      <c r="J103" s="93"/>
      <c r="K103" s="124"/>
      <c r="L103" s="93"/>
      <c r="M103" s="93"/>
      <c r="N103" s="93"/>
      <c r="O103" s="93"/>
      <c r="P103" s="93"/>
      <c r="Q103" s="93"/>
      <c r="R103" s="93"/>
      <c r="S103" s="93"/>
      <c r="T103" s="93"/>
      <c r="U103" s="93"/>
      <c r="V103" s="93"/>
      <c r="W103" s="93"/>
      <c r="X103" s="93"/>
      <c r="Y103" s="93"/>
      <c r="Z103" s="93"/>
    </row>
    <row r="104" spans="1:26" ht="15.75" hidden="1" customHeight="1" x14ac:dyDescent="0.15">
      <c r="A104" s="69"/>
      <c r="B104" s="69"/>
      <c r="C104" s="93"/>
      <c r="D104" s="93"/>
      <c r="E104" s="93"/>
      <c r="F104" s="93"/>
      <c r="G104" s="93"/>
      <c r="H104" s="93"/>
      <c r="I104" s="112"/>
      <c r="J104" s="93"/>
      <c r="K104" s="124"/>
      <c r="L104" s="93"/>
      <c r="M104" s="93"/>
      <c r="N104" s="93"/>
      <c r="O104" s="93"/>
      <c r="P104" s="93"/>
      <c r="Q104" s="93"/>
      <c r="R104" s="93"/>
      <c r="S104" s="93"/>
      <c r="T104" s="93"/>
      <c r="U104" s="93"/>
      <c r="V104" s="93"/>
      <c r="W104" s="93"/>
      <c r="X104" s="93"/>
      <c r="Y104" s="93"/>
      <c r="Z104" s="93"/>
    </row>
    <row r="105" spans="1:26" ht="15.75" hidden="1" customHeight="1" x14ac:dyDescent="0.15">
      <c r="A105" s="69"/>
      <c r="B105" s="69"/>
      <c r="C105" s="93"/>
      <c r="D105" s="93"/>
      <c r="E105" s="93"/>
      <c r="F105" s="93"/>
      <c r="G105" s="93"/>
      <c r="H105" s="93"/>
      <c r="I105" s="112"/>
      <c r="J105" s="93"/>
      <c r="K105" s="124"/>
      <c r="L105" s="93"/>
      <c r="M105" s="93"/>
      <c r="N105" s="93"/>
      <c r="O105" s="93"/>
      <c r="P105" s="93"/>
      <c r="Q105" s="93"/>
      <c r="R105" s="93"/>
      <c r="S105" s="93"/>
      <c r="T105" s="93"/>
      <c r="U105" s="93"/>
      <c r="V105" s="93"/>
      <c r="W105" s="93"/>
      <c r="X105" s="93"/>
      <c r="Y105" s="93"/>
      <c r="Z105" s="93"/>
    </row>
    <row r="106" spans="1:26" ht="15.75" hidden="1" customHeight="1" x14ac:dyDescent="0.15">
      <c r="A106" s="69"/>
      <c r="B106" s="69"/>
      <c r="C106" s="93"/>
      <c r="D106" s="93"/>
      <c r="E106" s="93"/>
      <c r="F106" s="93"/>
      <c r="G106" s="93"/>
      <c r="H106" s="93"/>
      <c r="I106" s="112"/>
      <c r="J106" s="93"/>
      <c r="K106" s="124"/>
      <c r="L106" s="93"/>
      <c r="M106" s="93"/>
      <c r="N106" s="93"/>
      <c r="O106" s="93"/>
      <c r="P106" s="93"/>
      <c r="Q106" s="93"/>
      <c r="R106" s="93"/>
      <c r="S106" s="93"/>
      <c r="T106" s="93"/>
      <c r="U106" s="93"/>
      <c r="V106" s="93"/>
      <c r="W106" s="93"/>
      <c r="X106" s="93"/>
      <c r="Y106" s="93"/>
      <c r="Z106" s="93"/>
    </row>
    <row r="107" spans="1:26" ht="15.75" hidden="1" customHeight="1" x14ac:dyDescent="0.15">
      <c r="A107" s="69"/>
      <c r="B107" s="69"/>
      <c r="C107" s="93"/>
      <c r="D107" s="93"/>
      <c r="E107" s="93"/>
      <c r="F107" s="93"/>
      <c r="G107" s="93"/>
      <c r="H107" s="93"/>
      <c r="I107" s="112"/>
      <c r="J107" s="93"/>
      <c r="K107" s="124"/>
      <c r="L107" s="93"/>
      <c r="M107" s="93"/>
      <c r="N107" s="93"/>
      <c r="O107" s="93"/>
      <c r="P107" s="93"/>
      <c r="Q107" s="93"/>
      <c r="R107" s="93"/>
      <c r="S107" s="93"/>
      <c r="T107" s="93"/>
      <c r="U107" s="93"/>
      <c r="V107" s="93"/>
      <c r="W107" s="93"/>
      <c r="X107" s="93"/>
      <c r="Y107" s="93"/>
      <c r="Z107" s="93"/>
    </row>
    <row r="108" spans="1:26" ht="20.100000000000001" customHeight="1" x14ac:dyDescent="0.15">
      <c r="A108" s="69"/>
      <c r="B108" s="69"/>
      <c r="C108" s="93"/>
      <c r="D108" s="93"/>
      <c r="E108" s="93"/>
      <c r="F108" s="93"/>
      <c r="G108" s="93"/>
      <c r="H108" s="93"/>
      <c r="I108" s="112"/>
      <c r="J108" s="93"/>
      <c r="K108" s="124"/>
      <c r="L108" s="93"/>
      <c r="M108" s="93"/>
      <c r="N108" s="93"/>
      <c r="O108" s="93"/>
      <c r="P108" s="93"/>
      <c r="Q108" s="93"/>
      <c r="R108" s="93"/>
      <c r="S108" s="93"/>
      <c r="T108" s="93"/>
      <c r="U108" s="93"/>
      <c r="V108" s="93"/>
      <c r="W108" s="93"/>
      <c r="X108" s="93"/>
      <c r="Y108" s="93"/>
      <c r="Z108" s="93"/>
    </row>
    <row r="109" spans="1:26" ht="20.100000000000001" customHeight="1" x14ac:dyDescent="0.15">
      <c r="A109" s="69"/>
      <c r="B109" s="69"/>
      <c r="C109" s="80" t="s">
        <v>123</v>
      </c>
      <c r="D109" s="81"/>
      <c r="E109" s="81"/>
      <c r="F109" s="81"/>
      <c r="G109" s="81"/>
      <c r="H109" s="82"/>
      <c r="Q109" s="125"/>
    </row>
    <row r="110" spans="1:26" ht="15" customHeight="1" x14ac:dyDescent="0.15">
      <c r="A110" s="69"/>
      <c r="B110" s="69"/>
      <c r="C110" s="126"/>
      <c r="D110" s="127"/>
      <c r="E110" s="127"/>
      <c r="F110" s="127"/>
      <c r="G110" s="127"/>
      <c r="H110" s="127"/>
      <c r="I110" s="128"/>
      <c r="J110" s="85"/>
      <c r="K110" s="128"/>
      <c r="L110" s="85"/>
      <c r="M110" s="85"/>
      <c r="N110" s="85"/>
      <c r="O110" s="85"/>
      <c r="P110" s="85"/>
      <c r="Q110" s="129"/>
      <c r="R110" s="85"/>
      <c r="S110" s="85"/>
      <c r="T110" s="85"/>
      <c r="U110" s="85"/>
      <c r="V110" s="85"/>
      <c r="W110" s="85"/>
      <c r="X110" s="85"/>
      <c r="Y110" s="85"/>
      <c r="Z110" s="86"/>
    </row>
    <row r="111" spans="1:26" ht="30" customHeight="1" x14ac:dyDescent="0.15">
      <c r="A111" s="69"/>
      <c r="B111" s="69"/>
      <c r="C111" s="126"/>
      <c r="D111" s="130" t="s">
        <v>184</v>
      </c>
      <c r="E111" s="130"/>
      <c r="F111" s="130"/>
      <c r="G111" s="130"/>
      <c r="H111" s="130"/>
      <c r="I111" s="130"/>
      <c r="J111" s="130"/>
      <c r="K111" s="130"/>
      <c r="L111" s="130"/>
      <c r="M111" s="130"/>
      <c r="N111" s="130"/>
      <c r="O111" s="130"/>
      <c r="P111" s="130"/>
      <c r="Q111" s="130"/>
      <c r="R111" s="130"/>
      <c r="S111" s="130"/>
      <c r="T111" s="130"/>
      <c r="U111" s="130"/>
      <c r="V111" s="130"/>
      <c r="W111" s="130"/>
      <c r="X111" s="130"/>
      <c r="Y111" s="130"/>
      <c r="Z111" s="92"/>
    </row>
    <row r="112" spans="1:26" ht="20.100000000000001" customHeight="1" x14ac:dyDescent="0.15">
      <c r="A112" s="69"/>
      <c r="B112" s="69"/>
      <c r="C112" s="87"/>
      <c r="D112" s="88">
        <v>1</v>
      </c>
      <c r="E112" s="64" t="s">
        <v>121</v>
      </c>
      <c r="I112" s="35"/>
      <c r="J112" s="35"/>
      <c r="K112" s="35"/>
      <c r="L112" s="35"/>
      <c r="M112" s="35"/>
      <c r="N112" s="35"/>
      <c r="O112" s="35"/>
      <c r="P112" s="35"/>
      <c r="Q112" s="61"/>
      <c r="R112" s="35"/>
      <c r="S112" s="35"/>
      <c r="T112" s="35"/>
      <c r="U112" s="35"/>
      <c r="V112" s="35"/>
      <c r="W112" s="35"/>
      <c r="X112" s="35"/>
      <c r="Y112" s="35"/>
      <c r="Z112" s="92"/>
    </row>
    <row r="113" spans="1:26" ht="20.100000000000001" customHeight="1" x14ac:dyDescent="0.15">
      <c r="A113" s="69"/>
      <c r="B113" s="69"/>
      <c r="C113" s="87"/>
      <c r="D113" s="88"/>
      <c r="E113" s="93"/>
      <c r="F113" s="93"/>
      <c r="G113" s="93"/>
      <c r="H113" s="93"/>
      <c r="I113" s="99"/>
      <c r="J113" s="95" t="s">
        <v>122</v>
      </c>
      <c r="K113" s="118"/>
      <c r="L113" s="94"/>
      <c r="M113" s="94"/>
      <c r="N113" s="94"/>
      <c r="O113" s="94"/>
      <c r="P113" s="94"/>
      <c r="Q113" s="131"/>
      <c r="R113" s="94"/>
      <c r="S113" s="94"/>
      <c r="T113" s="94"/>
      <c r="U113" s="94"/>
      <c r="V113" s="94"/>
      <c r="W113" s="94"/>
      <c r="X113" s="94"/>
      <c r="Y113" s="94"/>
      <c r="Z113" s="92"/>
    </row>
    <row r="114" spans="1:26" ht="20.100000000000001" customHeight="1" x14ac:dyDescent="0.15">
      <c r="A114" s="69">
        <f>IFERROR(IF(AND(TRIM($I114)&lt;&gt;"", NOT(OR(IFERROR(SEARCH(" ",$I114),0)&gt;0, IFERROR(SEARCH("　",$I114),0)&gt;0))),1001,0),3)</f>
        <v>0</v>
      </c>
      <c r="B114" s="69"/>
      <c r="C114" s="87"/>
      <c r="D114" s="88">
        <f>D112+1</f>
        <v>2</v>
      </c>
      <c r="E114" s="64" t="s">
        <v>171</v>
      </c>
      <c r="I114" s="35"/>
      <c r="J114" s="35"/>
      <c r="K114" s="35"/>
      <c r="L114" s="35"/>
      <c r="M114" s="35"/>
      <c r="N114" s="35"/>
      <c r="O114" s="35"/>
      <c r="P114" s="35"/>
      <c r="Q114" s="35"/>
      <c r="R114" s="35"/>
      <c r="S114" s="35"/>
      <c r="T114" s="35"/>
      <c r="U114" s="35"/>
      <c r="V114" s="35"/>
      <c r="W114" s="35"/>
      <c r="X114" s="35"/>
      <c r="Y114" s="35"/>
      <c r="Z114" s="92"/>
    </row>
    <row r="115" spans="1:26" ht="20.100000000000001" customHeight="1" x14ac:dyDescent="0.15">
      <c r="A115" s="69"/>
      <c r="B115" s="69"/>
      <c r="C115" s="87"/>
      <c r="D115" s="88"/>
      <c r="E115" s="93"/>
      <c r="F115" s="93"/>
      <c r="G115" s="93"/>
      <c r="H115" s="93"/>
      <c r="I115" s="99"/>
      <c r="J115" s="95" t="s">
        <v>163</v>
      </c>
      <c r="K115" s="95"/>
      <c r="L115" s="95"/>
      <c r="M115" s="95"/>
      <c r="N115" s="95"/>
      <c r="O115" s="95"/>
      <c r="P115" s="95"/>
      <c r="Q115" s="95"/>
      <c r="R115" s="95"/>
      <c r="S115" s="95"/>
      <c r="T115" s="95"/>
      <c r="U115" s="95"/>
      <c r="V115" s="95"/>
      <c r="W115" s="95"/>
      <c r="X115" s="95"/>
      <c r="Y115" s="95"/>
      <c r="Z115" s="92"/>
    </row>
    <row r="116" spans="1:26" ht="20.100000000000001" customHeight="1" x14ac:dyDescent="0.15">
      <c r="A116" s="69">
        <f>IFERROR(IF(AND(TRIM($I116)&lt;&gt;"", NOT(OR(IFERROR(SEARCH(" ",$I116),0)&gt;0, IFERROR(SEARCH("　",$I116),0)&gt;0))),1001,0),3)</f>
        <v>0</v>
      </c>
      <c r="B116" s="69"/>
      <c r="C116" s="87"/>
      <c r="D116" s="88">
        <f>D114+1</f>
        <v>3</v>
      </c>
      <c r="E116" s="64" t="s">
        <v>172</v>
      </c>
      <c r="I116" s="35"/>
      <c r="J116" s="35"/>
      <c r="K116" s="35"/>
      <c r="L116" s="35"/>
      <c r="M116" s="35"/>
      <c r="N116" s="35"/>
      <c r="O116" s="35"/>
      <c r="P116" s="35"/>
      <c r="Q116" s="35"/>
      <c r="R116" s="35"/>
      <c r="S116" s="35"/>
      <c r="T116" s="35"/>
      <c r="U116" s="35"/>
      <c r="V116" s="35"/>
      <c r="W116" s="35"/>
      <c r="X116" s="35"/>
      <c r="Y116" s="35"/>
      <c r="Z116" s="92"/>
    </row>
    <row r="117" spans="1:26" ht="20.100000000000001" customHeight="1" x14ac:dyDescent="0.15">
      <c r="A117" s="69"/>
      <c r="B117" s="69"/>
      <c r="C117" s="87"/>
      <c r="D117" s="93"/>
      <c r="E117" s="93"/>
      <c r="F117" s="93"/>
      <c r="G117" s="93"/>
      <c r="H117" s="93"/>
      <c r="I117" s="99"/>
      <c r="J117" s="95" t="s">
        <v>5</v>
      </c>
      <c r="K117" s="95"/>
      <c r="L117" s="95"/>
      <c r="M117" s="95"/>
      <c r="N117" s="95"/>
      <c r="O117" s="95"/>
      <c r="P117" s="95"/>
      <c r="Q117" s="95"/>
      <c r="R117" s="95"/>
      <c r="S117" s="95"/>
      <c r="T117" s="95"/>
      <c r="U117" s="95"/>
      <c r="V117" s="95"/>
      <c r="W117" s="95"/>
      <c r="X117" s="95"/>
      <c r="Y117" s="95"/>
      <c r="Z117" s="92"/>
    </row>
    <row r="118" spans="1:26" ht="20.100000000000001" customHeight="1" x14ac:dyDescent="0.15">
      <c r="A118" s="69"/>
      <c r="B118" s="69"/>
      <c r="C118" s="87"/>
      <c r="D118" s="88">
        <f>D116+1</f>
        <v>4</v>
      </c>
      <c r="E118" s="64" t="s">
        <v>0</v>
      </c>
      <c r="I118" s="57"/>
      <c r="J118" s="58"/>
      <c r="K118" s="58"/>
      <c r="L118" s="58"/>
      <c r="M118" s="58"/>
      <c r="N118" s="93"/>
      <c r="O118" s="93"/>
      <c r="P118" s="93"/>
      <c r="Q118" s="93"/>
      <c r="R118" s="93"/>
      <c r="S118" s="93"/>
      <c r="T118" s="93"/>
      <c r="U118" s="93"/>
      <c r="V118" s="93"/>
      <c r="W118" s="93"/>
      <c r="X118" s="93"/>
      <c r="Y118" s="93"/>
      <c r="Z118" s="92"/>
    </row>
    <row r="119" spans="1:26" ht="20.100000000000001" customHeight="1" x14ac:dyDescent="0.15">
      <c r="A119" s="69"/>
      <c r="B119" s="69"/>
      <c r="C119" s="87"/>
      <c r="D119" s="88"/>
      <c r="E119" s="93"/>
      <c r="F119" s="93"/>
      <c r="G119" s="93"/>
      <c r="H119" s="93"/>
      <c r="I119" s="90"/>
      <c r="J119" s="95" t="s">
        <v>198</v>
      </c>
      <c r="K119" s="94"/>
      <c r="L119" s="94"/>
      <c r="M119" s="94"/>
      <c r="N119" s="94"/>
      <c r="O119" s="94"/>
      <c r="P119" s="94"/>
      <c r="Q119" s="94"/>
      <c r="R119" s="94"/>
      <c r="S119" s="94"/>
      <c r="T119" s="94"/>
      <c r="U119" s="94"/>
      <c r="V119" s="94"/>
      <c r="W119" s="94"/>
      <c r="X119" s="94"/>
      <c r="Y119" s="94"/>
      <c r="Z119" s="92"/>
    </row>
    <row r="120" spans="1:26" ht="20.100000000000001" customHeight="1" x14ac:dyDescent="0.15">
      <c r="A120" s="69">
        <f>IFERROR(IF(AND(TRIM($I120)&lt;&gt;"", AND(OR(ISERROR(FIND("@"&amp;LEFT($I120,3)&amp;"@", 都道府県3))=FALSE, ISERROR(FIND("@"&amp;LEFT($I120,4)&amp;"@",都道府県4))=FALSE))=FALSE),1001,0),3)</f>
        <v>0</v>
      </c>
      <c r="B120" s="69"/>
      <c r="C120" s="87"/>
      <c r="D120" s="88">
        <f>D118+1</f>
        <v>5</v>
      </c>
      <c r="E120" s="64" t="s">
        <v>124</v>
      </c>
      <c r="I120" s="50"/>
      <c r="J120" s="50"/>
      <c r="K120" s="50"/>
      <c r="L120" s="50"/>
      <c r="M120" s="50"/>
      <c r="N120" s="50"/>
      <c r="O120" s="50"/>
      <c r="P120" s="50"/>
      <c r="Q120" s="51"/>
      <c r="R120" s="50"/>
      <c r="S120" s="50"/>
      <c r="T120" s="50"/>
      <c r="U120" s="50"/>
      <c r="V120" s="50"/>
      <c r="W120" s="50"/>
      <c r="X120" s="50"/>
      <c r="Y120" s="50"/>
      <c r="Z120" s="92"/>
    </row>
    <row r="121" spans="1:26" ht="20.100000000000001" customHeight="1" x14ac:dyDescent="0.15">
      <c r="A121" s="69"/>
      <c r="B121" s="69"/>
      <c r="C121" s="87"/>
      <c r="D121" s="88"/>
      <c r="E121" s="93"/>
      <c r="F121" s="93"/>
      <c r="G121" s="93"/>
      <c r="H121" s="93"/>
      <c r="I121" s="90"/>
      <c r="J121" s="95" t="s">
        <v>169</v>
      </c>
      <c r="K121" s="94"/>
      <c r="L121" s="94"/>
      <c r="M121" s="94"/>
      <c r="N121" s="94"/>
      <c r="O121" s="94"/>
      <c r="P121" s="94"/>
      <c r="Q121" s="94"/>
      <c r="R121" s="94"/>
      <c r="S121" s="94"/>
      <c r="T121" s="94"/>
      <c r="U121" s="94"/>
      <c r="V121" s="94"/>
      <c r="W121" s="94"/>
      <c r="X121" s="94"/>
      <c r="Y121" s="94"/>
      <c r="Z121" s="92"/>
    </row>
    <row r="122" spans="1:26" ht="20.100000000000001" customHeight="1" x14ac:dyDescent="0.15">
      <c r="A122" s="69">
        <f>IFERROR(IF(AND(TRIM($I122)&lt;&gt;"", NOT(AND(ISNUMBER(VALUE(SUBSTITUTE($I122,"-",""))), IFERROR(SEARCH("-",$I122),0)&gt;0))),1001,0),3)</f>
        <v>0</v>
      </c>
      <c r="B122" s="69"/>
      <c r="C122" s="87"/>
      <c r="D122" s="88">
        <f>D120+1</f>
        <v>6</v>
      </c>
      <c r="E122" s="64" t="s">
        <v>3</v>
      </c>
      <c r="I122" s="35"/>
      <c r="J122" s="35"/>
      <c r="K122" s="35"/>
      <c r="L122" s="35"/>
      <c r="M122" s="35"/>
      <c r="O122" s="100" t="s">
        <v>117</v>
      </c>
      <c r="P122" s="1"/>
      <c r="Q122" s="64" t="s">
        <v>118</v>
      </c>
      <c r="Y122" s="94"/>
      <c r="Z122" s="92"/>
    </row>
    <row r="123" spans="1:26" ht="20.100000000000001" customHeight="1" x14ac:dyDescent="0.15">
      <c r="A123" s="69"/>
      <c r="B123" s="69"/>
      <c r="C123" s="96"/>
      <c r="D123" s="93"/>
      <c r="E123" s="93"/>
      <c r="F123" s="93"/>
      <c r="G123" s="93"/>
      <c r="H123" s="93"/>
      <c r="I123" s="90"/>
      <c r="J123" s="95" t="s">
        <v>170</v>
      </c>
      <c r="K123" s="94"/>
      <c r="L123" s="94"/>
      <c r="M123" s="94"/>
      <c r="N123" s="94"/>
      <c r="O123" s="94"/>
      <c r="P123" s="94"/>
      <c r="Q123" s="94"/>
      <c r="R123" s="94"/>
      <c r="S123" s="94"/>
      <c r="T123" s="94"/>
      <c r="U123" s="94"/>
      <c r="V123" s="94"/>
      <c r="W123" s="94"/>
      <c r="X123" s="94"/>
      <c r="Y123" s="94"/>
      <c r="Z123" s="92"/>
    </row>
    <row r="124" spans="1:26" ht="20.100000000000001" customHeight="1" x14ac:dyDescent="0.15">
      <c r="A124" s="69">
        <f>IFERROR(IF(AND(TRIM($I124)&lt;&gt;"", NOT(AND(ISNUMBER(VALUE(SUBSTITUTE($I124,"-",""))), IFERROR(SEARCH("-",$I124),0)&gt;0))),1001,0),3)</f>
        <v>0</v>
      </c>
      <c r="B124" s="69"/>
      <c r="C124" s="87"/>
      <c r="D124" s="88">
        <f>D122+1</f>
        <v>7</v>
      </c>
      <c r="E124" s="64" t="s">
        <v>4</v>
      </c>
      <c r="I124" s="35"/>
      <c r="J124" s="35"/>
      <c r="K124" s="35"/>
      <c r="L124" s="35"/>
      <c r="M124" s="35"/>
      <c r="N124" s="94"/>
      <c r="O124" s="94"/>
      <c r="P124" s="94"/>
      <c r="Q124" s="94"/>
      <c r="R124" s="94"/>
      <c r="S124" s="94"/>
      <c r="T124" s="94"/>
      <c r="U124" s="94"/>
      <c r="V124" s="94"/>
      <c r="W124" s="94"/>
      <c r="X124" s="94"/>
      <c r="Y124" s="94"/>
      <c r="Z124" s="92"/>
    </row>
    <row r="125" spans="1:26" ht="20.100000000000001" customHeight="1" x14ac:dyDescent="0.15">
      <c r="A125" s="69"/>
      <c r="B125" s="69"/>
      <c r="C125" s="96"/>
      <c r="D125" s="93"/>
      <c r="E125" s="93"/>
      <c r="F125" s="93"/>
      <c r="G125" s="93"/>
      <c r="H125" s="93"/>
      <c r="I125" s="90"/>
      <c r="J125" s="95" t="s">
        <v>170</v>
      </c>
      <c r="K125" s="94"/>
      <c r="L125" s="94"/>
      <c r="M125" s="94"/>
      <c r="N125" s="94"/>
      <c r="O125" s="94"/>
      <c r="P125" s="94"/>
      <c r="Q125" s="94"/>
      <c r="R125" s="94"/>
      <c r="S125" s="94"/>
      <c r="T125" s="94"/>
      <c r="U125" s="94"/>
      <c r="V125" s="94"/>
      <c r="W125" s="94"/>
      <c r="X125" s="94"/>
      <c r="Y125" s="94"/>
      <c r="Z125" s="92"/>
    </row>
    <row r="126" spans="1:26" ht="20.100000000000001" customHeight="1" x14ac:dyDescent="0.15">
      <c r="A126" s="69">
        <f>IFERROR(IF(AND(TRIM($I126)&lt;&gt;"", NOT(IFERROR(SEARCH("@",$I126),0)&gt;0)),1001,0),3)</f>
        <v>0</v>
      </c>
      <c r="B126" s="69"/>
      <c r="C126" s="87"/>
      <c r="D126" s="88">
        <f>D124+1</f>
        <v>8</v>
      </c>
      <c r="E126" s="64" t="s">
        <v>125</v>
      </c>
      <c r="I126" s="35"/>
      <c r="J126" s="35"/>
      <c r="K126" s="35"/>
      <c r="L126" s="35"/>
      <c r="M126" s="35"/>
      <c r="N126" s="35"/>
      <c r="O126" s="35"/>
      <c r="P126" s="35"/>
      <c r="Q126" s="60"/>
      <c r="R126" s="35"/>
      <c r="S126" s="35"/>
      <c r="T126" s="35"/>
      <c r="U126" s="35"/>
      <c r="V126" s="35"/>
      <c r="W126" s="35"/>
      <c r="X126" s="35"/>
      <c r="Y126" s="35"/>
      <c r="Z126" s="92"/>
    </row>
    <row r="127" spans="1:26" ht="20.100000000000001" customHeight="1" x14ac:dyDescent="0.15">
      <c r="A127" s="69"/>
      <c r="B127" s="69"/>
      <c r="C127" s="96"/>
      <c r="D127" s="93"/>
      <c r="E127" s="93"/>
      <c r="F127" s="93"/>
      <c r="G127" s="93"/>
      <c r="H127" s="93"/>
      <c r="I127" s="90"/>
      <c r="J127" s="101" t="s">
        <v>196</v>
      </c>
      <c r="K127" s="118"/>
      <c r="L127" s="94"/>
      <c r="M127" s="94"/>
      <c r="N127" s="94"/>
      <c r="O127" s="94"/>
      <c r="P127" s="94"/>
      <c r="Q127" s="119"/>
      <c r="R127" s="94"/>
      <c r="S127" s="94"/>
      <c r="T127" s="94"/>
      <c r="U127" s="94"/>
      <c r="V127" s="94"/>
      <c r="W127" s="94"/>
      <c r="X127" s="94"/>
      <c r="Y127" s="94"/>
      <c r="Z127" s="92"/>
    </row>
    <row r="128" spans="1:26" ht="20.100000000000001" customHeight="1" x14ac:dyDescent="0.15">
      <c r="A128" s="69"/>
      <c r="B128" s="69"/>
      <c r="C128" s="107"/>
      <c r="D128" s="108"/>
      <c r="E128" s="108"/>
      <c r="F128" s="108"/>
      <c r="G128" s="108"/>
      <c r="H128" s="108"/>
      <c r="I128" s="110"/>
      <c r="J128" s="109"/>
      <c r="K128" s="110"/>
      <c r="L128" s="109"/>
      <c r="M128" s="109"/>
      <c r="N128" s="109"/>
      <c r="O128" s="109"/>
      <c r="P128" s="109"/>
      <c r="Q128" s="132"/>
      <c r="R128" s="109"/>
      <c r="S128" s="109"/>
      <c r="T128" s="109"/>
      <c r="U128" s="109"/>
      <c r="V128" s="109"/>
      <c r="W128" s="109"/>
      <c r="X128" s="109"/>
      <c r="Y128" s="109"/>
      <c r="Z128" s="111"/>
    </row>
    <row r="129" spans="1:26" ht="20.100000000000001" customHeight="1" x14ac:dyDescent="0.15">
      <c r="A129" s="69"/>
      <c r="B129" s="69"/>
      <c r="C129" s="93"/>
      <c r="D129" s="93"/>
      <c r="E129" s="93"/>
      <c r="F129" s="93"/>
      <c r="G129" s="93"/>
      <c r="H129" s="93"/>
      <c r="I129" s="113"/>
      <c r="J129" s="113"/>
      <c r="K129" s="113"/>
      <c r="L129" s="113"/>
      <c r="M129" s="113"/>
      <c r="N129" s="113"/>
      <c r="O129" s="113"/>
      <c r="P129" s="113"/>
      <c r="Q129" s="133"/>
      <c r="R129" s="113"/>
      <c r="S129" s="113"/>
      <c r="T129" s="113"/>
      <c r="U129" s="113"/>
      <c r="V129" s="113"/>
      <c r="W129" s="113"/>
      <c r="X129" s="113"/>
      <c r="Y129" s="113"/>
      <c r="Z129" s="93"/>
    </row>
    <row r="130" spans="1:26" ht="15.75" hidden="1" customHeight="1" x14ac:dyDescent="0.15">
      <c r="A130" s="69"/>
      <c r="B130" s="69"/>
      <c r="C130" s="93"/>
      <c r="D130" s="93"/>
      <c r="E130" s="93"/>
      <c r="F130" s="93"/>
      <c r="G130" s="93"/>
      <c r="H130" s="93"/>
      <c r="I130" s="113"/>
      <c r="J130" s="113"/>
      <c r="K130" s="113"/>
      <c r="L130" s="113"/>
      <c r="M130" s="113"/>
      <c r="N130" s="113"/>
      <c r="O130" s="113"/>
      <c r="P130" s="113"/>
      <c r="Q130" s="133"/>
      <c r="R130" s="113"/>
      <c r="S130" s="113"/>
      <c r="T130" s="113"/>
      <c r="U130" s="113"/>
      <c r="V130" s="113"/>
      <c r="W130" s="113"/>
      <c r="X130" s="113"/>
      <c r="Y130" s="113"/>
      <c r="Z130" s="93"/>
    </row>
    <row r="131" spans="1:26" ht="15.75" hidden="1" customHeight="1" x14ac:dyDescent="0.15">
      <c r="A131" s="69"/>
      <c r="B131" s="69"/>
      <c r="C131" s="93"/>
      <c r="D131" s="93"/>
      <c r="E131" s="93"/>
      <c r="F131" s="93"/>
      <c r="G131" s="93"/>
      <c r="H131" s="93"/>
      <c r="I131" s="113"/>
      <c r="J131" s="113"/>
      <c r="K131" s="113"/>
      <c r="L131" s="113"/>
      <c r="M131" s="113"/>
      <c r="N131" s="113"/>
      <c r="O131" s="113"/>
      <c r="P131" s="113"/>
      <c r="Q131" s="133"/>
      <c r="R131" s="113"/>
      <c r="S131" s="113"/>
      <c r="T131" s="113"/>
      <c r="U131" s="113"/>
      <c r="V131" s="113"/>
      <c r="W131" s="113"/>
      <c r="X131" s="113"/>
      <c r="Y131" s="113"/>
      <c r="Z131" s="93"/>
    </row>
    <row r="132" spans="1:26" ht="15.75" hidden="1" customHeight="1" x14ac:dyDescent="0.15">
      <c r="A132" s="69"/>
      <c r="B132" s="69"/>
      <c r="C132" s="93"/>
      <c r="D132" s="93"/>
      <c r="E132" s="93"/>
      <c r="F132" s="93"/>
      <c r="G132" s="93"/>
      <c r="H132" s="93"/>
      <c r="I132" s="113"/>
      <c r="J132" s="113"/>
      <c r="K132" s="113"/>
      <c r="L132" s="113"/>
      <c r="M132" s="113"/>
      <c r="N132" s="113"/>
      <c r="O132" s="113"/>
      <c r="P132" s="113"/>
      <c r="Q132" s="133"/>
      <c r="R132" s="113"/>
      <c r="S132" s="113"/>
      <c r="T132" s="113"/>
      <c r="U132" s="113"/>
      <c r="V132" s="113"/>
      <c r="W132" s="113"/>
      <c r="X132" s="113"/>
      <c r="Y132" s="113"/>
      <c r="Z132" s="93"/>
    </row>
    <row r="133" spans="1:26" ht="15.75" hidden="1" customHeight="1" x14ac:dyDescent="0.15">
      <c r="A133" s="69"/>
      <c r="B133" s="69"/>
      <c r="C133" s="93"/>
      <c r="D133" s="93"/>
      <c r="E133" s="93"/>
      <c r="F133" s="93"/>
      <c r="G133" s="93"/>
      <c r="H133" s="93"/>
      <c r="I133" s="113"/>
      <c r="J133" s="113"/>
      <c r="K133" s="113"/>
      <c r="L133" s="113"/>
      <c r="M133" s="113"/>
      <c r="N133" s="113"/>
      <c r="O133" s="113"/>
      <c r="P133" s="113"/>
      <c r="Q133" s="133"/>
      <c r="R133" s="113"/>
      <c r="S133" s="113"/>
      <c r="T133" s="113"/>
      <c r="U133" s="113"/>
      <c r="V133" s="113"/>
      <c r="W133" s="113"/>
      <c r="X133" s="113"/>
      <c r="Y133" s="113"/>
      <c r="Z133" s="93"/>
    </row>
    <row r="134" spans="1:26" ht="15.75" hidden="1" customHeight="1" x14ac:dyDescent="0.15">
      <c r="A134" s="69"/>
      <c r="B134" s="69"/>
      <c r="C134" s="93"/>
      <c r="D134" s="93"/>
      <c r="E134" s="93"/>
      <c r="F134" s="93"/>
      <c r="G134" s="93"/>
      <c r="H134" s="93"/>
      <c r="I134" s="113"/>
      <c r="J134" s="113"/>
      <c r="K134" s="113"/>
      <c r="L134" s="113"/>
      <c r="M134" s="113"/>
      <c r="N134" s="113"/>
      <c r="O134" s="113"/>
      <c r="P134" s="113"/>
      <c r="Q134" s="133"/>
      <c r="R134" s="113"/>
      <c r="S134" s="113"/>
      <c r="T134" s="113"/>
      <c r="U134" s="113"/>
      <c r="V134" s="113"/>
      <c r="W134" s="113"/>
      <c r="X134" s="113"/>
      <c r="Y134" s="113"/>
      <c r="Z134" s="93"/>
    </row>
    <row r="135" spans="1:26" ht="15.75" hidden="1" customHeight="1" x14ac:dyDescent="0.15">
      <c r="A135" s="69"/>
      <c r="B135" s="69"/>
      <c r="C135" s="93"/>
      <c r="D135" s="93"/>
      <c r="E135" s="93"/>
      <c r="F135" s="93"/>
      <c r="G135" s="93"/>
      <c r="H135" s="93"/>
      <c r="I135" s="113"/>
      <c r="J135" s="113"/>
      <c r="K135" s="113"/>
      <c r="L135" s="113"/>
      <c r="M135" s="113"/>
      <c r="N135" s="113"/>
      <c r="O135" s="113"/>
      <c r="P135" s="113"/>
      <c r="Q135" s="133"/>
      <c r="R135" s="113"/>
      <c r="S135" s="113"/>
      <c r="T135" s="113"/>
      <c r="U135" s="113"/>
      <c r="V135" s="113"/>
      <c r="W135" s="113"/>
      <c r="X135" s="113"/>
      <c r="Y135" s="113"/>
      <c r="Z135" s="93"/>
    </row>
    <row r="136" spans="1:26" ht="15.75" hidden="1" customHeight="1" x14ac:dyDescent="0.15">
      <c r="A136" s="69"/>
      <c r="B136" s="69"/>
      <c r="C136" s="93"/>
      <c r="D136" s="93"/>
      <c r="E136" s="93"/>
      <c r="F136" s="93"/>
      <c r="G136" s="93"/>
      <c r="H136" s="93"/>
      <c r="I136" s="113"/>
      <c r="J136" s="113"/>
      <c r="K136" s="113"/>
      <c r="L136" s="113"/>
      <c r="M136" s="113"/>
      <c r="N136" s="113"/>
      <c r="O136" s="113"/>
      <c r="P136" s="113"/>
      <c r="Q136" s="133"/>
      <c r="R136" s="113"/>
      <c r="S136" s="113"/>
      <c r="T136" s="113"/>
      <c r="U136" s="113"/>
      <c r="V136" s="113"/>
      <c r="W136" s="113"/>
      <c r="X136" s="113"/>
      <c r="Y136" s="113"/>
      <c r="Z136" s="93"/>
    </row>
    <row r="137" spans="1:26" ht="15.75" hidden="1" customHeight="1" x14ac:dyDescent="0.15">
      <c r="A137" s="69"/>
      <c r="B137" s="69"/>
      <c r="C137" s="93"/>
      <c r="D137" s="93"/>
      <c r="E137" s="93"/>
      <c r="F137" s="93"/>
      <c r="G137" s="93"/>
      <c r="H137" s="93"/>
      <c r="I137" s="113"/>
      <c r="J137" s="113"/>
      <c r="K137" s="113"/>
      <c r="L137" s="113"/>
      <c r="M137" s="113"/>
      <c r="N137" s="113"/>
      <c r="O137" s="113"/>
      <c r="P137" s="113"/>
      <c r="Q137" s="133"/>
      <c r="R137" s="113"/>
      <c r="S137" s="113"/>
      <c r="T137" s="113"/>
      <c r="U137" s="113"/>
      <c r="V137" s="113"/>
      <c r="W137" s="113"/>
      <c r="X137" s="113"/>
      <c r="Y137" s="113"/>
      <c r="Z137" s="93"/>
    </row>
    <row r="138" spans="1:26" ht="15.75" hidden="1" customHeight="1" x14ac:dyDescent="0.15">
      <c r="A138" s="69"/>
      <c r="B138" s="69"/>
      <c r="C138" s="93"/>
      <c r="D138" s="93"/>
      <c r="E138" s="93"/>
      <c r="F138" s="93"/>
      <c r="G138" s="93"/>
      <c r="H138" s="93"/>
      <c r="I138" s="113"/>
      <c r="J138" s="113"/>
      <c r="K138" s="113"/>
      <c r="L138" s="113"/>
      <c r="M138" s="113"/>
      <c r="N138" s="113"/>
      <c r="O138" s="113"/>
      <c r="P138" s="113"/>
      <c r="Q138" s="133"/>
      <c r="R138" s="113"/>
      <c r="S138" s="113"/>
      <c r="T138" s="113"/>
      <c r="U138" s="113"/>
      <c r="V138" s="113"/>
      <c r="W138" s="113"/>
      <c r="X138" s="113"/>
      <c r="Y138" s="113"/>
      <c r="Z138" s="93"/>
    </row>
    <row r="139" spans="1:26" ht="15.75" hidden="1" customHeight="1" x14ac:dyDescent="0.15">
      <c r="A139" s="69"/>
      <c r="B139" s="69"/>
      <c r="C139" s="93"/>
      <c r="D139" s="93"/>
      <c r="E139" s="93"/>
      <c r="F139" s="93"/>
      <c r="G139" s="93"/>
      <c r="H139" s="93"/>
      <c r="I139" s="113"/>
      <c r="J139" s="113"/>
      <c r="K139" s="113"/>
      <c r="L139" s="113"/>
      <c r="M139" s="113"/>
      <c r="N139" s="113"/>
      <c r="O139" s="113"/>
      <c r="P139" s="113"/>
      <c r="Q139" s="133"/>
      <c r="R139" s="113"/>
      <c r="S139" s="113"/>
      <c r="T139" s="113"/>
      <c r="U139" s="113"/>
      <c r="V139" s="113"/>
      <c r="W139" s="113"/>
      <c r="X139" s="113"/>
      <c r="Y139" s="113"/>
      <c r="Z139" s="93"/>
    </row>
    <row r="140" spans="1:26" ht="15.75" hidden="1" customHeight="1" x14ac:dyDescent="0.15">
      <c r="A140" s="69"/>
      <c r="B140" s="69"/>
      <c r="C140" s="93"/>
      <c r="D140" s="93"/>
      <c r="E140" s="93"/>
      <c r="F140" s="93"/>
      <c r="G140" s="93"/>
      <c r="H140" s="93"/>
      <c r="I140" s="113"/>
      <c r="J140" s="113"/>
      <c r="K140" s="113"/>
      <c r="L140" s="113"/>
      <c r="M140" s="113"/>
      <c r="N140" s="113"/>
      <c r="O140" s="113"/>
      <c r="P140" s="113"/>
      <c r="Q140" s="133"/>
      <c r="R140" s="113"/>
      <c r="S140" s="113"/>
      <c r="T140" s="113"/>
      <c r="U140" s="113"/>
      <c r="V140" s="113"/>
      <c r="W140" s="113"/>
      <c r="X140" s="113"/>
      <c r="Y140" s="113"/>
      <c r="Z140" s="93"/>
    </row>
    <row r="141" spans="1:26" ht="15.75" hidden="1" customHeight="1" x14ac:dyDescent="0.15">
      <c r="A141" s="69"/>
      <c r="B141" s="69"/>
      <c r="C141" s="93"/>
      <c r="D141" s="93"/>
      <c r="E141" s="93"/>
      <c r="F141" s="93"/>
      <c r="G141" s="93"/>
      <c r="H141" s="93"/>
      <c r="I141" s="113"/>
      <c r="J141" s="113"/>
      <c r="K141" s="113"/>
      <c r="L141" s="113"/>
      <c r="M141" s="113"/>
      <c r="N141" s="113"/>
      <c r="O141" s="113"/>
      <c r="P141" s="113"/>
      <c r="Q141" s="133"/>
      <c r="R141" s="113"/>
      <c r="S141" s="113"/>
      <c r="T141" s="113"/>
      <c r="U141" s="113"/>
      <c r="V141" s="113"/>
      <c r="W141" s="113"/>
      <c r="X141" s="113"/>
      <c r="Y141" s="113"/>
      <c r="Z141" s="93"/>
    </row>
    <row r="142" spans="1:26" ht="15.75" hidden="1" customHeight="1" x14ac:dyDescent="0.15">
      <c r="A142" s="69"/>
      <c r="B142" s="69"/>
      <c r="C142" s="93"/>
      <c r="D142" s="93"/>
      <c r="E142" s="93"/>
      <c r="F142" s="93"/>
      <c r="G142" s="93"/>
      <c r="H142" s="93"/>
      <c r="I142" s="113"/>
      <c r="J142" s="113"/>
      <c r="K142" s="113"/>
      <c r="L142" s="113"/>
      <c r="M142" s="113"/>
      <c r="N142" s="113"/>
      <c r="O142" s="113"/>
      <c r="P142" s="113"/>
      <c r="Q142" s="133"/>
      <c r="R142" s="113"/>
      <c r="S142" s="113"/>
      <c r="T142" s="113"/>
      <c r="U142" s="113"/>
      <c r="V142" s="113"/>
      <c r="W142" s="113"/>
      <c r="X142" s="113"/>
      <c r="Y142" s="113"/>
      <c r="Z142" s="93"/>
    </row>
    <row r="143" spans="1:26" ht="15.75" hidden="1" customHeight="1" x14ac:dyDescent="0.15">
      <c r="A143" s="69"/>
      <c r="B143" s="69"/>
      <c r="C143" s="93"/>
      <c r="D143" s="93"/>
      <c r="E143" s="93"/>
      <c r="F143" s="93"/>
      <c r="G143" s="93"/>
      <c r="H143" s="93"/>
      <c r="I143" s="113"/>
      <c r="J143" s="113"/>
      <c r="K143" s="113"/>
      <c r="L143" s="113"/>
      <c r="M143" s="113"/>
      <c r="N143" s="113"/>
      <c r="O143" s="113"/>
      <c r="P143" s="113"/>
      <c r="Q143" s="133"/>
      <c r="R143" s="113"/>
      <c r="S143" s="113"/>
      <c r="T143" s="113"/>
      <c r="U143" s="113"/>
      <c r="V143" s="113"/>
      <c r="W143" s="113"/>
      <c r="X143" s="113"/>
      <c r="Y143" s="113"/>
      <c r="Z143" s="93"/>
    </row>
    <row r="144" spans="1:26" ht="15.75" hidden="1" customHeight="1" x14ac:dyDescent="0.15">
      <c r="A144" s="69"/>
      <c r="B144" s="69"/>
      <c r="C144" s="93"/>
      <c r="D144" s="93"/>
      <c r="E144" s="93"/>
      <c r="F144" s="93"/>
      <c r="G144" s="93"/>
      <c r="H144" s="93"/>
      <c r="I144" s="113"/>
      <c r="J144" s="113"/>
      <c r="K144" s="113"/>
      <c r="L144" s="113"/>
      <c r="M144" s="113"/>
      <c r="N144" s="113"/>
      <c r="O144" s="113"/>
      <c r="P144" s="113"/>
      <c r="Q144" s="133"/>
      <c r="R144" s="113"/>
      <c r="S144" s="113"/>
      <c r="T144" s="113"/>
      <c r="U144" s="113"/>
      <c r="V144" s="113"/>
      <c r="W144" s="113"/>
      <c r="X144" s="113"/>
      <c r="Y144" s="113"/>
      <c r="Z144" s="93"/>
    </row>
    <row r="145" spans="1:26" ht="15.75" hidden="1" customHeight="1" x14ac:dyDescent="0.15">
      <c r="A145" s="69"/>
      <c r="B145" s="69"/>
      <c r="C145" s="93"/>
      <c r="D145" s="93"/>
      <c r="E145" s="93"/>
      <c r="F145" s="93"/>
      <c r="G145" s="93"/>
      <c r="H145" s="93"/>
      <c r="I145" s="113"/>
      <c r="J145" s="113"/>
      <c r="K145" s="113"/>
      <c r="L145" s="113"/>
      <c r="M145" s="113"/>
      <c r="N145" s="113"/>
      <c r="O145" s="113"/>
      <c r="P145" s="113"/>
      <c r="Q145" s="133"/>
      <c r="R145" s="113"/>
      <c r="S145" s="113"/>
      <c r="T145" s="113"/>
      <c r="U145" s="113"/>
      <c r="V145" s="113"/>
      <c r="W145" s="113"/>
      <c r="X145" s="113"/>
      <c r="Y145" s="113"/>
      <c r="Z145" s="93"/>
    </row>
    <row r="146" spans="1:26" ht="15.75" hidden="1" customHeight="1" x14ac:dyDescent="0.15">
      <c r="A146" s="69"/>
      <c r="B146" s="69"/>
      <c r="C146" s="93"/>
      <c r="D146" s="93"/>
      <c r="E146" s="93"/>
      <c r="F146" s="93"/>
      <c r="G146" s="93"/>
      <c r="H146" s="93"/>
      <c r="I146" s="113"/>
      <c r="J146" s="113"/>
      <c r="K146" s="113"/>
      <c r="L146" s="113"/>
      <c r="M146" s="113"/>
      <c r="N146" s="113"/>
      <c r="O146" s="113"/>
      <c r="P146" s="113"/>
      <c r="Q146" s="133"/>
      <c r="R146" s="113"/>
      <c r="S146" s="113"/>
      <c r="T146" s="113"/>
      <c r="U146" s="113"/>
      <c r="V146" s="113"/>
      <c r="W146" s="113"/>
      <c r="X146" s="113"/>
      <c r="Y146" s="113"/>
      <c r="Z146" s="93"/>
    </row>
    <row r="147" spans="1:26" ht="15.75" hidden="1" customHeight="1" x14ac:dyDescent="0.15">
      <c r="A147" s="69"/>
      <c r="B147" s="69"/>
      <c r="C147" s="93"/>
      <c r="D147" s="93"/>
      <c r="E147" s="93"/>
      <c r="F147" s="93"/>
      <c r="G147" s="93"/>
      <c r="H147" s="93"/>
      <c r="I147" s="113"/>
      <c r="J147" s="113"/>
      <c r="K147" s="113"/>
      <c r="L147" s="113"/>
      <c r="M147" s="113"/>
      <c r="N147" s="113"/>
      <c r="O147" s="113"/>
      <c r="P147" s="113"/>
      <c r="Q147" s="133"/>
      <c r="R147" s="113"/>
      <c r="S147" s="113"/>
      <c r="T147" s="113"/>
      <c r="U147" s="113"/>
      <c r="V147" s="113"/>
      <c r="W147" s="113"/>
      <c r="X147" s="113"/>
      <c r="Y147" s="113"/>
      <c r="Z147" s="93"/>
    </row>
    <row r="148" spans="1:26" ht="15.75" hidden="1" customHeight="1" x14ac:dyDescent="0.15">
      <c r="A148" s="69"/>
      <c r="B148" s="69"/>
      <c r="C148" s="93"/>
      <c r="D148" s="93"/>
      <c r="E148" s="93"/>
      <c r="F148" s="93"/>
      <c r="G148" s="93"/>
      <c r="H148" s="93"/>
      <c r="I148" s="113"/>
      <c r="J148" s="113"/>
      <c r="K148" s="113"/>
      <c r="L148" s="113"/>
      <c r="M148" s="113"/>
      <c r="N148" s="113"/>
      <c r="O148" s="113"/>
      <c r="P148" s="113"/>
      <c r="Q148" s="133"/>
      <c r="R148" s="113"/>
      <c r="S148" s="113"/>
      <c r="T148" s="113"/>
      <c r="U148" s="113"/>
      <c r="V148" s="113"/>
      <c r="W148" s="113"/>
      <c r="X148" s="113"/>
      <c r="Y148" s="113"/>
      <c r="Z148" s="93"/>
    </row>
    <row r="149" spans="1:26" ht="20.100000000000001" customHeight="1" x14ac:dyDescent="0.15">
      <c r="A149" s="69"/>
      <c r="B149" s="69"/>
      <c r="C149" s="93"/>
      <c r="D149" s="93"/>
      <c r="E149" s="93"/>
      <c r="F149" s="93"/>
      <c r="G149" s="93"/>
      <c r="H149" s="93"/>
      <c r="I149" s="113"/>
      <c r="J149" s="93"/>
      <c r="K149" s="93"/>
      <c r="L149" s="93"/>
      <c r="M149" s="93"/>
      <c r="N149" s="93"/>
      <c r="O149" s="93"/>
      <c r="P149" s="93"/>
      <c r="Q149" s="134"/>
      <c r="R149" s="93"/>
      <c r="S149" s="93"/>
      <c r="T149" s="93"/>
      <c r="U149" s="93"/>
      <c r="V149" s="93"/>
      <c r="W149" s="93"/>
      <c r="X149" s="93"/>
      <c r="Y149" s="93"/>
      <c r="Z149" s="93"/>
    </row>
    <row r="150" spans="1:26" ht="20.100000000000001" customHeight="1" x14ac:dyDescent="0.15">
      <c r="A150" s="69"/>
      <c r="B150" s="69"/>
      <c r="C150" s="80" t="s">
        <v>159</v>
      </c>
      <c r="D150" s="81"/>
      <c r="E150" s="81"/>
      <c r="F150" s="81"/>
      <c r="G150" s="81"/>
      <c r="H150" s="82"/>
      <c r="I150" s="114"/>
      <c r="K150" s="114"/>
    </row>
    <row r="151" spans="1:26" ht="20.100000000000001" customHeight="1" x14ac:dyDescent="0.15">
      <c r="A151" s="69"/>
      <c r="B151" s="69"/>
      <c r="C151" s="83"/>
      <c r="D151" s="84"/>
      <c r="E151" s="84"/>
      <c r="F151" s="84"/>
      <c r="G151" s="84"/>
      <c r="H151" s="84"/>
      <c r="I151" s="85"/>
      <c r="J151" s="85"/>
      <c r="K151" s="85"/>
      <c r="L151" s="85"/>
      <c r="M151" s="85"/>
      <c r="N151" s="85"/>
      <c r="O151" s="85"/>
      <c r="P151" s="85"/>
      <c r="Q151" s="85"/>
      <c r="R151" s="85"/>
      <c r="S151" s="85"/>
      <c r="T151" s="85"/>
      <c r="U151" s="85"/>
      <c r="V151" s="85"/>
      <c r="W151" s="85"/>
      <c r="X151" s="85"/>
      <c r="Y151" s="85"/>
      <c r="Z151" s="86"/>
    </row>
    <row r="152" spans="1:26" ht="20.100000000000001" customHeight="1" x14ac:dyDescent="0.15">
      <c r="A152" s="69"/>
      <c r="B152" s="69"/>
      <c r="C152" s="83"/>
      <c r="D152" s="135" t="s">
        <v>70</v>
      </c>
      <c r="E152" s="115"/>
      <c r="F152" s="115"/>
      <c r="G152" s="115"/>
      <c r="H152" s="115"/>
      <c r="I152" s="115"/>
      <c r="J152" s="115"/>
      <c r="K152" s="115"/>
      <c r="L152" s="115"/>
      <c r="M152" s="115"/>
      <c r="N152" s="115"/>
      <c r="O152" s="115"/>
      <c r="P152" s="115"/>
      <c r="Q152" s="115"/>
      <c r="R152" s="115"/>
      <c r="S152" s="115"/>
      <c r="T152" s="115"/>
      <c r="U152" s="115"/>
      <c r="V152" s="115"/>
      <c r="W152" s="115"/>
      <c r="X152" s="94"/>
      <c r="Y152" s="93"/>
      <c r="Z152" s="92"/>
    </row>
    <row r="153" spans="1:26" ht="20.100000000000001" customHeight="1" x14ac:dyDescent="0.15">
      <c r="A153" s="69">
        <f>IFERROR(IF(AND($I153&lt;&gt;"しない", $I153&lt;&gt;"する"),1001,0),3)</f>
        <v>0</v>
      </c>
      <c r="B153" s="69"/>
      <c r="C153" s="87"/>
      <c r="D153" s="88">
        <v>1</v>
      </c>
      <c r="E153" s="93" t="s">
        <v>71</v>
      </c>
      <c r="F153" s="93"/>
      <c r="G153" s="93"/>
      <c r="H153" s="93"/>
      <c r="I153" s="35" t="s">
        <v>200</v>
      </c>
      <c r="J153" s="56"/>
      <c r="K153" s="56"/>
      <c r="L153" s="56"/>
      <c r="M153" s="56"/>
      <c r="N153" s="93"/>
      <c r="O153" s="93"/>
      <c r="P153" s="93"/>
      <c r="Q153" s="93"/>
      <c r="R153" s="93"/>
      <c r="S153" s="93"/>
      <c r="T153" s="93"/>
      <c r="U153" s="93"/>
      <c r="Z153" s="136"/>
    </row>
    <row r="154" spans="1:26" ht="20.100000000000001" customHeight="1" x14ac:dyDescent="0.15">
      <c r="A154" s="69"/>
      <c r="B154" s="69"/>
      <c r="C154" s="96"/>
      <c r="D154" s="93"/>
      <c r="E154" s="93"/>
      <c r="F154" s="93"/>
      <c r="G154" s="93"/>
      <c r="H154" s="93"/>
      <c r="I154" s="137"/>
      <c r="J154" s="95" t="s">
        <v>72</v>
      </c>
      <c r="K154" s="95"/>
      <c r="L154" s="95"/>
      <c r="M154" s="95"/>
      <c r="N154" s="95"/>
      <c r="O154" s="95"/>
      <c r="P154" s="95"/>
      <c r="Q154" s="95"/>
      <c r="R154" s="95"/>
      <c r="S154" s="95"/>
      <c r="T154" s="95"/>
      <c r="U154" s="93"/>
      <c r="Z154" s="136"/>
    </row>
    <row r="155" spans="1:26" ht="20.100000000000001" customHeight="1" x14ac:dyDescent="0.15">
      <c r="A155" s="69">
        <f>IFERROR(IF(AND($I153="する",OR(TRIM($I155)="", NOT(OR(IFERROR(SEARCH(" ",$I155),0)&gt;0, IFERROR(SEARCH("　",$I155),0)&gt;0)))),1001,0),3)</f>
        <v>0</v>
      </c>
      <c r="B155" s="69"/>
      <c r="C155" s="87"/>
      <c r="D155" s="88">
        <v>2</v>
      </c>
      <c r="E155" s="64" t="s">
        <v>171</v>
      </c>
      <c r="I155" s="35"/>
      <c r="J155" s="35"/>
      <c r="K155" s="35"/>
      <c r="L155" s="35"/>
      <c r="M155" s="35"/>
      <c r="N155" s="35"/>
      <c r="O155" s="35"/>
      <c r="P155" s="35"/>
      <c r="Q155" s="35"/>
      <c r="R155" s="35"/>
      <c r="S155" s="35"/>
      <c r="T155" s="35"/>
      <c r="U155" s="35"/>
      <c r="V155" s="35"/>
      <c r="W155" s="35"/>
      <c r="X155" s="35"/>
      <c r="Y155" s="35"/>
      <c r="Z155" s="92"/>
    </row>
    <row r="156" spans="1:26" ht="20.100000000000001" customHeight="1" x14ac:dyDescent="0.15">
      <c r="A156" s="69"/>
      <c r="B156" s="69"/>
      <c r="C156" s="87"/>
      <c r="D156" s="88"/>
      <c r="E156" s="93"/>
      <c r="F156" s="93"/>
      <c r="G156" s="93"/>
      <c r="H156" s="93"/>
      <c r="I156" s="99"/>
      <c r="J156" s="95" t="s">
        <v>163</v>
      </c>
      <c r="K156" s="95"/>
      <c r="L156" s="95"/>
      <c r="M156" s="95"/>
      <c r="N156" s="95"/>
      <c r="O156" s="95"/>
      <c r="P156" s="95"/>
      <c r="Q156" s="95"/>
      <c r="R156" s="95"/>
      <c r="S156" s="95"/>
      <c r="T156" s="95"/>
      <c r="U156" s="95"/>
      <c r="V156" s="95"/>
      <c r="W156" s="95"/>
      <c r="X156" s="95"/>
      <c r="Y156" s="95"/>
      <c r="Z156" s="92"/>
    </row>
    <row r="157" spans="1:26" ht="20.100000000000001" customHeight="1" x14ac:dyDescent="0.15">
      <c r="A157" s="69">
        <f>IFERROR(IF(AND($I153="する",OR(TRIM($I157)="", NOT(OR(IFERROR(SEARCH(" ",$I157),0)&gt;0, IFERROR(SEARCH("　",$I157),0)&gt;0)))),1001,0),3)</f>
        <v>0</v>
      </c>
      <c r="B157" s="69"/>
      <c r="C157" s="87"/>
      <c r="D157" s="88">
        <v>3</v>
      </c>
      <c r="E157" s="64" t="s">
        <v>172</v>
      </c>
      <c r="I157" s="35"/>
      <c r="J157" s="35"/>
      <c r="K157" s="35"/>
      <c r="L157" s="35"/>
      <c r="M157" s="35"/>
      <c r="N157" s="35"/>
      <c r="O157" s="35"/>
      <c r="P157" s="35"/>
      <c r="Q157" s="35"/>
      <c r="R157" s="35"/>
      <c r="S157" s="35"/>
      <c r="T157" s="35"/>
      <c r="U157" s="35"/>
      <c r="V157" s="35"/>
      <c r="W157" s="35"/>
      <c r="X157" s="35"/>
      <c r="Y157" s="35"/>
      <c r="Z157" s="92"/>
    </row>
    <row r="158" spans="1:26" ht="20.100000000000001" customHeight="1" x14ac:dyDescent="0.15">
      <c r="A158" s="69"/>
      <c r="B158" s="69"/>
      <c r="C158" s="96"/>
      <c r="D158" s="93"/>
      <c r="E158" s="93"/>
      <c r="F158" s="93"/>
      <c r="G158" s="93"/>
      <c r="H158" s="93"/>
      <c r="I158" s="99"/>
      <c r="J158" s="95" t="s">
        <v>5</v>
      </c>
      <c r="K158" s="95"/>
      <c r="L158" s="95"/>
      <c r="M158" s="95"/>
      <c r="N158" s="95"/>
      <c r="O158" s="95"/>
      <c r="P158" s="95"/>
      <c r="Q158" s="95"/>
      <c r="R158" s="95"/>
      <c r="S158" s="95"/>
      <c r="T158" s="95"/>
      <c r="U158" s="95"/>
      <c r="V158" s="95"/>
      <c r="W158" s="95"/>
      <c r="X158" s="95"/>
      <c r="Y158" s="95"/>
      <c r="Z158" s="92"/>
    </row>
    <row r="159" spans="1:26" ht="20.100000000000001" customHeight="1" x14ac:dyDescent="0.15">
      <c r="A159" s="69">
        <f>IFERROR(IF(AND($I153="する",OR(TRIM($I159)="", LEN($I159)&lt;&gt;8, NOT(ISNUMBER(VALUE($I159))), IFERROR(SEARCH("-", $I159),0)&gt;0)),1001,0),3)</f>
        <v>0</v>
      </c>
      <c r="B159" s="69"/>
      <c r="C159" s="87"/>
      <c r="D159" s="88">
        <v>4</v>
      </c>
      <c r="E159" s="64" t="s">
        <v>112</v>
      </c>
      <c r="I159" s="35"/>
      <c r="J159" s="35"/>
      <c r="K159" s="35"/>
      <c r="L159" s="35"/>
      <c r="M159" s="35"/>
      <c r="N159" s="93"/>
      <c r="O159" s="93"/>
      <c r="P159" s="93"/>
      <c r="Q159" s="93"/>
      <c r="R159" s="93"/>
      <c r="S159" s="93"/>
      <c r="T159" s="93"/>
      <c r="U159" s="93"/>
      <c r="V159" s="93"/>
      <c r="W159" s="93"/>
      <c r="X159" s="93"/>
      <c r="Y159" s="93"/>
      <c r="Z159" s="92"/>
    </row>
    <row r="160" spans="1:26" ht="20.100000000000001" customHeight="1" x14ac:dyDescent="0.15">
      <c r="A160" s="69"/>
      <c r="B160" s="69"/>
      <c r="C160" s="96"/>
      <c r="D160" s="93"/>
      <c r="E160" s="93"/>
      <c r="F160" s="93"/>
      <c r="G160" s="93"/>
      <c r="H160" s="93"/>
      <c r="I160" s="90"/>
      <c r="J160" s="95" t="s">
        <v>183</v>
      </c>
      <c r="K160" s="94"/>
      <c r="L160" s="94"/>
      <c r="M160" s="94"/>
      <c r="N160" s="94"/>
      <c r="O160" s="94"/>
      <c r="P160" s="94"/>
      <c r="Q160" s="94"/>
      <c r="R160" s="94"/>
      <c r="S160" s="94"/>
      <c r="T160" s="94"/>
      <c r="U160" s="94"/>
      <c r="V160" s="94"/>
      <c r="W160" s="94"/>
      <c r="X160" s="94"/>
      <c r="Y160" s="94"/>
      <c r="Z160" s="92"/>
    </row>
    <row r="161" spans="1:27" ht="20.100000000000001" customHeight="1" x14ac:dyDescent="0.15">
      <c r="A161" s="69">
        <f>IFERROR(IF(AND($I153="する",TRIM($I161)=""),1001,0),3)</f>
        <v>0</v>
      </c>
      <c r="B161" s="69"/>
      <c r="C161" s="87"/>
      <c r="D161" s="88">
        <v>5</v>
      </c>
      <c r="E161" s="64" t="s">
        <v>0</v>
      </c>
      <c r="I161" s="57"/>
      <c r="J161" s="58"/>
      <c r="K161" s="58"/>
      <c r="L161" s="58"/>
      <c r="M161" s="58"/>
      <c r="N161" s="93"/>
      <c r="O161" s="93"/>
      <c r="P161" s="93"/>
      <c r="Q161" s="93"/>
      <c r="R161" s="93"/>
      <c r="S161" s="93"/>
      <c r="T161" s="93"/>
      <c r="U161" s="93"/>
      <c r="V161" s="93"/>
      <c r="W161" s="93"/>
      <c r="X161" s="93"/>
      <c r="Y161" s="93"/>
      <c r="Z161" s="92"/>
    </row>
    <row r="162" spans="1:27" ht="20.100000000000001" customHeight="1" x14ac:dyDescent="0.15">
      <c r="A162" s="69"/>
      <c r="B162" s="69"/>
      <c r="C162" s="87"/>
      <c r="D162" s="88"/>
      <c r="E162" s="93"/>
      <c r="F162" s="93"/>
      <c r="G162" s="93"/>
      <c r="H162" s="93"/>
      <c r="I162" s="90"/>
      <c r="J162" s="95" t="s">
        <v>197</v>
      </c>
      <c r="K162" s="94"/>
      <c r="L162" s="94"/>
      <c r="M162" s="94"/>
      <c r="N162" s="94"/>
      <c r="O162" s="94"/>
      <c r="P162" s="94"/>
      <c r="Q162" s="94"/>
      <c r="R162" s="94"/>
      <c r="S162" s="94"/>
      <c r="T162" s="94"/>
      <c r="U162" s="94"/>
      <c r="V162" s="94"/>
      <c r="W162" s="94"/>
      <c r="X162" s="94"/>
      <c r="Y162" s="94"/>
      <c r="Z162" s="92"/>
    </row>
    <row r="163" spans="1:27" ht="20.100000000000001" customHeight="1" x14ac:dyDescent="0.15">
      <c r="A163" s="69">
        <f>IFERROR(IF(AND($I153="する",AND($I163&lt;&gt;"", OR(ISERROR(FIND("@"&amp;LEFT($I163,3)&amp;"@", 都道府県3))=FALSE, ISERROR(FIND("@"&amp;LEFT($I163,4)&amp;"@",都道府県4))=FALSE))=FALSE),1001,0),3)</f>
        <v>0</v>
      </c>
      <c r="B163" s="69"/>
      <c r="C163" s="87"/>
      <c r="D163" s="88">
        <v>6</v>
      </c>
      <c r="E163" s="64" t="s">
        <v>124</v>
      </c>
      <c r="I163" s="50"/>
      <c r="J163" s="50"/>
      <c r="K163" s="50"/>
      <c r="L163" s="50"/>
      <c r="M163" s="50"/>
      <c r="N163" s="50"/>
      <c r="O163" s="50"/>
      <c r="P163" s="50"/>
      <c r="Q163" s="51"/>
      <c r="R163" s="50"/>
      <c r="S163" s="50"/>
      <c r="T163" s="50"/>
      <c r="U163" s="50"/>
      <c r="V163" s="50"/>
      <c r="W163" s="50"/>
      <c r="X163" s="50"/>
      <c r="Y163" s="50"/>
      <c r="Z163" s="92"/>
    </row>
    <row r="164" spans="1:27" ht="20.100000000000001" customHeight="1" x14ac:dyDescent="0.15">
      <c r="A164" s="69"/>
      <c r="B164" s="69"/>
      <c r="C164" s="87"/>
      <c r="D164" s="88"/>
      <c r="E164" s="93"/>
      <c r="F164" s="93"/>
      <c r="G164" s="93"/>
      <c r="H164" s="93"/>
      <c r="I164" s="90"/>
      <c r="J164" s="95" t="s">
        <v>9</v>
      </c>
      <c r="K164" s="94"/>
      <c r="L164" s="94"/>
      <c r="M164" s="94"/>
      <c r="N164" s="94"/>
      <c r="O164" s="94"/>
      <c r="P164" s="94"/>
      <c r="Q164" s="94"/>
      <c r="R164" s="94"/>
      <c r="S164" s="94"/>
      <c r="T164" s="94"/>
      <c r="U164" s="94"/>
      <c r="V164" s="94"/>
      <c r="W164" s="94"/>
      <c r="X164" s="94"/>
      <c r="Y164" s="94"/>
      <c r="Z164" s="92"/>
    </row>
    <row r="165" spans="1:27" ht="20.100000000000001" customHeight="1" x14ac:dyDescent="0.15">
      <c r="A165" s="69">
        <f>IFERROR(IF(AND($I153="する",NOT(AND(TRIM($I165)&lt;&gt;"",ISNUMBER(VALUE(SUBSTITUTE($I165,"-",""))),IFERROR(SEARCH("-",$I165),0)&gt;0))),1001,0),3)</f>
        <v>0</v>
      </c>
      <c r="B165" s="69"/>
      <c r="C165" s="87"/>
      <c r="D165" s="88">
        <v>7</v>
      </c>
      <c r="E165" s="64" t="s">
        <v>3</v>
      </c>
      <c r="I165" s="35"/>
      <c r="J165" s="35"/>
      <c r="K165" s="35"/>
      <c r="L165" s="35"/>
      <c r="M165" s="35"/>
      <c r="Y165" s="94"/>
      <c r="Z165" s="92"/>
    </row>
    <row r="166" spans="1:27" ht="20.100000000000001" customHeight="1" x14ac:dyDescent="0.15">
      <c r="A166" s="69"/>
      <c r="B166" s="69"/>
      <c r="C166" s="96"/>
      <c r="D166" s="93"/>
      <c r="E166" s="93"/>
      <c r="F166" s="93"/>
      <c r="G166" s="93"/>
      <c r="H166" s="93"/>
      <c r="I166" s="90"/>
      <c r="J166" s="95" t="s">
        <v>164</v>
      </c>
      <c r="K166" s="94"/>
      <c r="L166" s="94"/>
      <c r="M166" s="94"/>
      <c r="N166" s="94"/>
      <c r="O166" s="94"/>
      <c r="P166" s="94"/>
      <c r="Q166" s="94"/>
      <c r="R166" s="94"/>
      <c r="S166" s="94"/>
      <c r="T166" s="94"/>
      <c r="U166" s="94"/>
      <c r="V166" s="94"/>
      <c r="W166" s="94"/>
      <c r="X166" s="94"/>
      <c r="Y166" s="94"/>
      <c r="Z166" s="92"/>
    </row>
    <row r="167" spans="1:27" ht="20.100000000000001" customHeight="1" x14ac:dyDescent="0.15">
      <c r="A167" s="69">
        <f>IFERROR(IF(AND($I153="する",AND(TRIM($I167)&lt;&gt;"",NOT(AND(ISNUMBER(VALUE(SUBSTITUTE($I167,"-",""))),IFERROR(SEARCH("-",$I167),0)&gt;0)))),1001,0),3)</f>
        <v>0</v>
      </c>
      <c r="B167" s="69"/>
      <c r="C167" s="87"/>
      <c r="D167" s="88">
        <v>8</v>
      </c>
      <c r="E167" s="64" t="s">
        <v>4</v>
      </c>
      <c r="I167" s="35"/>
      <c r="J167" s="35"/>
      <c r="K167" s="35"/>
      <c r="L167" s="35"/>
      <c r="M167" s="35"/>
      <c r="N167" s="94"/>
      <c r="O167" s="94"/>
      <c r="P167" s="94"/>
      <c r="Q167" s="94"/>
      <c r="R167" s="94"/>
      <c r="S167" s="94"/>
      <c r="T167" s="94"/>
      <c r="U167" s="94"/>
      <c r="V167" s="94"/>
      <c r="W167" s="94"/>
      <c r="X167" s="94"/>
      <c r="Y167" s="94"/>
      <c r="Z167" s="92"/>
    </row>
    <row r="168" spans="1:27" ht="20.100000000000001" customHeight="1" x14ac:dyDescent="0.15">
      <c r="A168" s="69"/>
      <c r="B168" s="69"/>
      <c r="C168" s="96"/>
      <c r="D168" s="93"/>
      <c r="E168" s="93"/>
      <c r="F168" s="93"/>
      <c r="G168" s="93"/>
      <c r="H168" s="93"/>
      <c r="I168" s="90"/>
      <c r="J168" s="95" t="s">
        <v>164</v>
      </c>
      <c r="K168" s="94"/>
      <c r="L168" s="94"/>
      <c r="M168" s="94"/>
      <c r="N168" s="94"/>
      <c r="O168" s="94"/>
      <c r="P168" s="94"/>
      <c r="Q168" s="94"/>
      <c r="R168" s="94"/>
      <c r="S168" s="94"/>
      <c r="T168" s="94"/>
      <c r="U168" s="94"/>
      <c r="V168" s="94"/>
      <c r="W168" s="94"/>
      <c r="X168" s="94"/>
      <c r="Y168" s="94"/>
      <c r="Z168" s="92"/>
    </row>
    <row r="169" spans="1:27" ht="20.100000000000001" customHeight="1" x14ac:dyDescent="0.15">
      <c r="A169" s="69">
        <f>IFERROR(IF(AND($I153="する",AND(TRIM($I169)&lt;&gt;"", NOT(IFERROR(SEARCH("@",$I169),0)&gt;0))),1001,0),3)</f>
        <v>0</v>
      </c>
      <c r="B169" s="69"/>
      <c r="C169" s="87"/>
      <c r="D169" s="88">
        <v>9</v>
      </c>
      <c r="E169" s="64" t="s">
        <v>125</v>
      </c>
      <c r="I169" s="35"/>
      <c r="J169" s="35"/>
      <c r="K169" s="35"/>
      <c r="L169" s="35"/>
      <c r="M169" s="35"/>
      <c r="N169" s="35"/>
      <c r="O169" s="35"/>
      <c r="P169" s="35"/>
      <c r="Q169" s="60"/>
      <c r="R169" s="35"/>
      <c r="S169" s="35"/>
      <c r="T169" s="35"/>
      <c r="U169" s="35"/>
      <c r="V169" s="35"/>
      <c r="W169" s="35"/>
      <c r="X169" s="35"/>
      <c r="Y169" s="35"/>
      <c r="Z169" s="92"/>
    </row>
    <row r="170" spans="1:27" ht="20.100000000000001" customHeight="1" x14ac:dyDescent="0.15">
      <c r="A170" s="69"/>
      <c r="B170" s="69"/>
      <c r="C170" s="96"/>
      <c r="D170" s="93"/>
      <c r="E170" s="93"/>
      <c r="F170" s="93"/>
      <c r="G170" s="93"/>
      <c r="H170" s="93"/>
      <c r="I170" s="90"/>
      <c r="J170" s="101" t="s">
        <v>195</v>
      </c>
      <c r="K170" s="118"/>
      <c r="L170" s="94"/>
      <c r="M170" s="94"/>
      <c r="N170" s="94"/>
      <c r="O170" s="94"/>
      <c r="P170" s="94"/>
      <c r="Q170" s="119"/>
      <c r="R170" s="94"/>
      <c r="S170" s="94"/>
      <c r="T170" s="94"/>
      <c r="U170" s="94"/>
      <c r="V170" s="94"/>
      <c r="W170" s="94"/>
      <c r="X170" s="94"/>
      <c r="Y170" s="94"/>
      <c r="Z170" s="92"/>
    </row>
    <row r="171" spans="1:27" ht="20.100000000000001" customHeight="1" x14ac:dyDescent="0.15">
      <c r="A171" s="69"/>
      <c r="B171" s="69"/>
      <c r="C171" s="107"/>
      <c r="D171" s="108"/>
      <c r="E171" s="108"/>
      <c r="F171" s="108"/>
      <c r="G171" s="108"/>
      <c r="H171" s="108"/>
      <c r="I171" s="109"/>
      <c r="J171" s="109"/>
      <c r="K171" s="110"/>
      <c r="L171" s="109"/>
      <c r="M171" s="109"/>
      <c r="N171" s="109"/>
      <c r="O171" s="109"/>
      <c r="P171" s="109"/>
      <c r="Q171" s="109"/>
      <c r="R171" s="109"/>
      <c r="S171" s="109"/>
      <c r="T171" s="109"/>
      <c r="U171" s="109"/>
      <c r="V171" s="109"/>
      <c r="W171" s="109"/>
      <c r="X171" s="109"/>
      <c r="Y171" s="138"/>
      <c r="Z171" s="111"/>
      <c r="AA171" s="125"/>
    </row>
    <row r="172" spans="1:27" ht="20.100000000000001" customHeight="1" x14ac:dyDescent="0.15">
      <c r="A172" s="69"/>
      <c r="B172" s="69"/>
      <c r="C172" s="93"/>
      <c r="D172" s="93"/>
      <c r="E172" s="93"/>
      <c r="F172" s="93"/>
      <c r="G172" s="93"/>
      <c r="H172" s="93"/>
      <c r="I172" s="113"/>
      <c r="J172" s="113"/>
      <c r="K172" s="113"/>
      <c r="L172" s="113"/>
      <c r="M172" s="113"/>
      <c r="N172" s="113"/>
      <c r="O172" s="113"/>
      <c r="P172" s="113"/>
      <c r="Q172" s="113"/>
      <c r="R172" s="113"/>
      <c r="S172" s="113"/>
      <c r="T172" s="113"/>
      <c r="U172" s="113"/>
      <c r="V172" s="113"/>
      <c r="W172" s="113"/>
      <c r="X172" s="113"/>
      <c r="Y172" s="139"/>
      <c r="Z172" s="93"/>
      <c r="AA172" s="125"/>
    </row>
    <row r="173" spans="1:27" ht="20.100000000000001" customHeight="1" x14ac:dyDescent="0.15">
      <c r="A173" s="69"/>
      <c r="B173" s="69"/>
      <c r="C173" s="93"/>
      <c r="D173" s="93"/>
      <c r="E173" s="93"/>
      <c r="F173" s="93"/>
      <c r="G173" s="93"/>
      <c r="H173" s="93"/>
      <c r="I173" s="93"/>
      <c r="J173" s="113"/>
      <c r="K173" s="124"/>
      <c r="L173" s="93"/>
      <c r="M173" s="93"/>
      <c r="N173" s="93"/>
      <c r="O173" s="93"/>
      <c r="P173" s="93"/>
      <c r="Q173" s="93"/>
      <c r="R173" s="93"/>
      <c r="S173" s="93"/>
      <c r="T173" s="93"/>
      <c r="U173" s="93"/>
      <c r="V173" s="93"/>
      <c r="W173" s="93"/>
      <c r="X173" s="93"/>
      <c r="Y173" s="93"/>
      <c r="Z173" s="93"/>
    </row>
    <row r="174" spans="1:27" ht="20.100000000000001" customHeight="1" x14ac:dyDescent="0.15">
      <c r="A174" s="69"/>
      <c r="B174" s="69"/>
      <c r="C174" s="80" t="s">
        <v>15</v>
      </c>
      <c r="D174" s="81"/>
      <c r="E174" s="81"/>
      <c r="F174" s="81"/>
      <c r="G174" s="81"/>
      <c r="H174" s="82"/>
      <c r="I174" s="140"/>
      <c r="J174" s="141"/>
      <c r="K174" s="141"/>
      <c r="L174" s="141"/>
    </row>
    <row r="175" spans="1:27" ht="20.100000000000001" customHeight="1" x14ac:dyDescent="0.15">
      <c r="A175" s="69"/>
      <c r="B175" s="69"/>
      <c r="C175" s="83"/>
      <c r="D175" s="115"/>
      <c r="E175" s="115"/>
      <c r="F175" s="115"/>
      <c r="G175" s="115"/>
      <c r="H175" s="115"/>
      <c r="I175" s="115"/>
      <c r="J175" s="115"/>
      <c r="K175" s="115"/>
      <c r="L175" s="115"/>
      <c r="M175" s="85"/>
      <c r="N175" s="85"/>
      <c r="O175" s="85"/>
      <c r="P175" s="85"/>
      <c r="Q175" s="142"/>
      <c r="R175" s="85"/>
      <c r="S175" s="85"/>
      <c r="T175" s="85"/>
      <c r="U175" s="85"/>
      <c r="V175" s="85"/>
      <c r="W175" s="85"/>
      <c r="X175" s="85"/>
      <c r="Y175" s="142"/>
      <c r="Z175" s="143"/>
    </row>
    <row r="176" spans="1:27" ht="20.100000000000001" customHeight="1" x14ac:dyDescent="0.15">
      <c r="A176" s="144"/>
      <c r="B176" s="69"/>
      <c r="C176" s="83"/>
      <c r="D176" s="88">
        <v>1</v>
      </c>
      <c r="E176" s="64" t="s">
        <v>193</v>
      </c>
      <c r="I176" s="36"/>
      <c r="J176" s="37"/>
      <c r="K176" s="37"/>
      <c r="L176" s="37"/>
      <c r="M176" s="37"/>
      <c r="N176" s="145"/>
      <c r="O176" s="145"/>
      <c r="P176" s="145"/>
      <c r="Q176" s="145"/>
      <c r="R176" s="145"/>
      <c r="S176" s="145"/>
      <c r="T176" s="145"/>
      <c r="U176" s="145"/>
      <c r="V176" s="93"/>
      <c r="W176" s="93"/>
      <c r="Z176" s="136"/>
    </row>
    <row r="177" spans="1:26" ht="30" customHeight="1" x14ac:dyDescent="0.15">
      <c r="A177" s="144"/>
      <c r="B177" s="69"/>
      <c r="C177" s="83"/>
      <c r="D177" s="146"/>
      <c r="E177" s="147" t="s">
        <v>194</v>
      </c>
      <c r="F177" s="147"/>
      <c r="G177" s="147"/>
      <c r="H177" s="145"/>
      <c r="I177" s="148"/>
      <c r="J177" s="116"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116"/>
      <c r="L177" s="116"/>
      <c r="M177" s="116"/>
      <c r="N177" s="116"/>
      <c r="O177" s="116"/>
      <c r="P177" s="116"/>
      <c r="Q177" s="116"/>
      <c r="R177" s="116"/>
      <c r="S177" s="116"/>
      <c r="T177" s="116"/>
      <c r="U177" s="116"/>
      <c r="V177" s="116"/>
      <c r="W177" s="116"/>
      <c r="X177" s="116"/>
      <c r="Y177" s="116"/>
      <c r="Z177" s="136"/>
    </row>
    <row r="178" spans="1:26" ht="20.100000000000001" customHeight="1" x14ac:dyDescent="0.15">
      <c r="A178" s="144"/>
      <c r="B178" s="69"/>
      <c r="C178" s="83"/>
      <c r="D178" s="88">
        <v>2</v>
      </c>
      <c r="E178" s="64" t="s">
        <v>113</v>
      </c>
      <c r="I178" s="35"/>
      <c r="J178" s="37"/>
      <c r="K178" s="37"/>
      <c r="L178" s="37"/>
      <c r="M178" s="37"/>
      <c r="N178" s="145"/>
      <c r="O178" s="145"/>
      <c r="P178" s="124"/>
      <c r="Q178" s="145"/>
      <c r="R178" s="145"/>
      <c r="S178" s="145"/>
      <c r="T178" s="145"/>
      <c r="U178" s="145"/>
      <c r="V178" s="93"/>
      <c r="W178" s="93"/>
      <c r="Z178" s="136"/>
    </row>
    <row r="179" spans="1:26" ht="20.100000000000001" customHeight="1" x14ac:dyDescent="0.15">
      <c r="A179" s="144"/>
      <c r="B179" s="69"/>
      <c r="C179" s="83"/>
      <c r="D179" s="146"/>
      <c r="E179" s="147"/>
      <c r="F179" s="147"/>
      <c r="G179" s="147"/>
      <c r="H179" s="145"/>
      <c r="I179" s="148"/>
      <c r="J179" s="149" t="s">
        <v>202</v>
      </c>
      <c r="K179" s="149"/>
      <c r="L179" s="149"/>
      <c r="M179" s="149"/>
      <c r="N179" s="149"/>
      <c r="O179" s="149"/>
      <c r="P179" s="149"/>
      <c r="Q179" s="149"/>
      <c r="R179" s="149"/>
      <c r="S179" s="149"/>
      <c r="T179" s="149"/>
      <c r="U179" s="149"/>
      <c r="V179" s="149"/>
      <c r="W179" s="149"/>
      <c r="X179" s="149"/>
      <c r="Y179" s="149"/>
      <c r="Z179" s="136"/>
    </row>
    <row r="180" spans="1:26" ht="20.100000000000001" customHeight="1" x14ac:dyDescent="0.15">
      <c r="A180" s="69"/>
      <c r="B180" s="69"/>
      <c r="C180" s="87"/>
      <c r="D180" s="88">
        <v>3</v>
      </c>
      <c r="E180" s="93" t="s">
        <v>74</v>
      </c>
      <c r="F180" s="93"/>
      <c r="P180" s="150"/>
      <c r="Q180" s="151"/>
      <c r="R180" s="151"/>
      <c r="S180" s="151"/>
      <c r="T180" s="151"/>
      <c r="U180" s="151"/>
      <c r="V180" s="151"/>
      <c r="W180" s="151"/>
      <c r="X180" s="151"/>
      <c r="Y180" s="151"/>
      <c r="Z180" s="92"/>
    </row>
    <row r="181" spans="1:26" ht="45" customHeight="1" x14ac:dyDescent="0.15">
      <c r="A181" s="69"/>
      <c r="B181" s="69"/>
      <c r="C181" s="87"/>
      <c r="D181" s="88"/>
      <c r="E181" s="152" t="s">
        <v>128</v>
      </c>
      <c r="F181" s="152"/>
      <c r="G181" s="152"/>
      <c r="H181" s="152"/>
      <c r="I181" s="152"/>
      <c r="J181" s="152"/>
      <c r="K181" s="152"/>
      <c r="L181" s="152"/>
      <c r="M181" s="152"/>
      <c r="N181" s="152"/>
      <c r="O181" s="152"/>
      <c r="P181" s="152"/>
      <c r="Q181" s="152"/>
      <c r="R181" s="152"/>
      <c r="S181" s="152"/>
      <c r="T181" s="152"/>
      <c r="U181" s="152"/>
      <c r="V181" s="152"/>
      <c r="W181" s="152"/>
      <c r="X181" s="152"/>
      <c r="Y181" s="152"/>
      <c r="Z181" s="92"/>
    </row>
    <row r="182" spans="1:26" ht="20.100000000000001" customHeight="1" x14ac:dyDescent="0.15">
      <c r="A182" s="69">
        <f>IFERROR(IF(COUNTIF($K183:$K186,"○")&gt;1,1001,0),3)</f>
        <v>0</v>
      </c>
      <c r="B182" s="274"/>
      <c r="C182" s="87"/>
      <c r="D182" s="88"/>
      <c r="E182" s="153" t="s">
        <v>75</v>
      </c>
      <c r="F182" s="154"/>
      <c r="G182" s="154"/>
      <c r="H182" s="154"/>
      <c r="I182" s="154"/>
      <c r="J182" s="155"/>
      <c r="K182" s="156" t="s">
        <v>76</v>
      </c>
      <c r="L182" s="157"/>
      <c r="M182" s="158"/>
      <c r="N182" s="159" t="s">
        <v>77</v>
      </c>
      <c r="O182" s="160"/>
      <c r="P182" s="160"/>
      <c r="Q182" s="160"/>
      <c r="R182" s="160"/>
      <c r="S182" s="160"/>
      <c r="T182" s="160"/>
      <c r="U182" s="160"/>
      <c r="V182" s="161"/>
      <c r="W182" s="162" t="s">
        <v>207</v>
      </c>
      <c r="X182" s="163"/>
      <c r="Y182" s="164"/>
      <c r="Z182" s="92"/>
    </row>
    <row r="183" spans="1:26" ht="20.100000000000001" customHeight="1" x14ac:dyDescent="0.15">
      <c r="A183" s="69"/>
      <c r="B183" s="69"/>
      <c r="C183" s="87"/>
      <c r="D183" s="165"/>
      <c r="E183" s="166" t="s">
        <v>78</v>
      </c>
      <c r="F183" s="167"/>
      <c r="G183" s="167"/>
      <c r="H183" s="167"/>
      <c r="I183" s="167"/>
      <c r="J183" s="168"/>
      <c r="K183" s="11"/>
      <c r="L183" s="12"/>
      <c r="M183" s="13"/>
      <c r="N183" s="169"/>
      <c r="O183" s="170"/>
      <c r="P183" s="170"/>
      <c r="Q183" s="170"/>
      <c r="R183" s="170"/>
      <c r="S183" s="170"/>
      <c r="T183" s="170"/>
      <c r="U183" s="170"/>
      <c r="V183" s="171"/>
      <c r="W183" s="172"/>
      <c r="X183" s="173"/>
      <c r="Y183" s="174"/>
      <c r="Z183" s="92"/>
    </row>
    <row r="184" spans="1:26" ht="20.100000000000001" customHeight="1" x14ac:dyDescent="0.15">
      <c r="A184" s="69">
        <f>IFERROR(IF(AND($K184="○",TRIM($N184)=""),1001,0),3)</f>
        <v>0</v>
      </c>
      <c r="B184" s="69"/>
      <c r="C184" s="87"/>
      <c r="D184" s="165"/>
      <c r="E184" s="175" t="s">
        <v>79</v>
      </c>
      <c r="F184" s="176"/>
      <c r="G184" s="176"/>
      <c r="H184" s="176"/>
      <c r="I184" s="176"/>
      <c r="J184" s="177"/>
      <c r="K184" s="14"/>
      <c r="L184" s="15"/>
      <c r="M184" s="16"/>
      <c r="N184" s="17"/>
      <c r="O184" s="18"/>
      <c r="P184" s="18"/>
      <c r="Q184" s="18"/>
      <c r="R184" s="18"/>
      <c r="S184" s="18"/>
      <c r="T184" s="18"/>
      <c r="U184" s="18"/>
      <c r="V184" s="19"/>
      <c r="W184" s="178"/>
      <c r="X184" s="179"/>
      <c r="Y184" s="180"/>
      <c r="Z184" s="92"/>
    </row>
    <row r="185" spans="1:26" ht="20.100000000000001" customHeight="1" x14ac:dyDescent="0.15">
      <c r="A185" s="69">
        <f>IFERROR(IF(AND($K185="○",TRIM($N185)=""),1001,0),3)</f>
        <v>0</v>
      </c>
      <c r="B185" s="69"/>
      <c r="C185" s="87"/>
      <c r="D185" s="165"/>
      <c r="E185" s="175" t="s">
        <v>80</v>
      </c>
      <c r="F185" s="176"/>
      <c r="G185" s="176"/>
      <c r="H185" s="176"/>
      <c r="I185" s="176"/>
      <c r="J185" s="177"/>
      <c r="K185" s="14"/>
      <c r="L185" s="15"/>
      <c r="M185" s="16"/>
      <c r="N185" s="17"/>
      <c r="O185" s="18"/>
      <c r="P185" s="18"/>
      <c r="Q185" s="18"/>
      <c r="R185" s="18"/>
      <c r="S185" s="18"/>
      <c r="T185" s="18"/>
      <c r="U185" s="18"/>
      <c r="V185" s="19"/>
      <c r="W185" s="181">
        <v>100</v>
      </c>
      <c r="X185" s="182"/>
      <c r="Y185" s="183" t="s">
        <v>127</v>
      </c>
      <c r="Z185" s="92"/>
    </row>
    <row r="186" spans="1:26" ht="20.100000000000001" customHeight="1" x14ac:dyDescent="0.15">
      <c r="A186" s="69">
        <f>IFERROR(IF(AND($K186="○",OR(TRIM($N186)="",TRIM($W186)="")),1001,0),3)</f>
        <v>0</v>
      </c>
      <c r="B186" s="69"/>
      <c r="C186" s="87"/>
      <c r="D186" s="165"/>
      <c r="E186" s="184" t="s">
        <v>81</v>
      </c>
      <c r="F186" s="185"/>
      <c r="G186" s="185"/>
      <c r="H186" s="185"/>
      <c r="I186" s="185"/>
      <c r="J186" s="186"/>
      <c r="K186" s="20"/>
      <c r="L186" s="21"/>
      <c r="M186" s="22"/>
      <c r="N186" s="17"/>
      <c r="O186" s="26"/>
      <c r="P186" s="27"/>
      <c r="Q186" s="26"/>
      <c r="R186" s="26"/>
      <c r="S186" s="26"/>
      <c r="T186" s="26"/>
      <c r="U186" s="26"/>
      <c r="V186" s="28"/>
      <c r="W186" s="29"/>
      <c r="X186" s="30"/>
      <c r="Y186" s="187" t="s">
        <v>127</v>
      </c>
      <c r="Z186" s="92"/>
    </row>
    <row r="187" spans="1:26" ht="20.100000000000001" customHeight="1" x14ac:dyDescent="0.15">
      <c r="A187" s="69"/>
      <c r="B187" s="69"/>
      <c r="C187" s="87"/>
      <c r="D187" s="165"/>
      <c r="E187" s="188"/>
      <c r="F187" s="189"/>
      <c r="G187" s="189"/>
      <c r="H187" s="189"/>
      <c r="I187" s="189"/>
      <c r="J187" s="190"/>
      <c r="K187" s="23"/>
      <c r="L187" s="24"/>
      <c r="M187" s="25"/>
      <c r="N187" s="31"/>
      <c r="O187" s="32"/>
      <c r="P187" s="33"/>
      <c r="Q187" s="32"/>
      <c r="R187" s="32"/>
      <c r="S187" s="32"/>
      <c r="T187" s="32"/>
      <c r="U187" s="32"/>
      <c r="V187" s="34"/>
      <c r="W187" s="43"/>
      <c r="X187" s="44"/>
      <c r="Y187" s="191" t="s">
        <v>127</v>
      </c>
      <c r="Z187" s="92"/>
    </row>
    <row r="188" spans="1:26" ht="20.100000000000001" customHeight="1" x14ac:dyDescent="0.15">
      <c r="A188" s="69"/>
      <c r="B188" s="69"/>
      <c r="C188" s="87"/>
      <c r="D188" s="88"/>
      <c r="E188" s="192"/>
      <c r="F188" s="192"/>
      <c r="G188" s="192"/>
      <c r="H188" s="192"/>
      <c r="I188" s="192"/>
      <c r="J188" s="192"/>
      <c r="K188" s="94"/>
      <c r="L188" s="94"/>
      <c r="M188" s="94"/>
      <c r="N188" s="94"/>
      <c r="O188" s="94"/>
      <c r="P188" s="94"/>
      <c r="Q188" s="94"/>
      <c r="R188" s="94"/>
      <c r="S188" s="94"/>
      <c r="T188" s="94"/>
      <c r="U188" s="94"/>
      <c r="V188" s="94"/>
      <c r="W188" s="94"/>
      <c r="X188" s="94"/>
      <c r="Y188" s="94"/>
      <c r="Z188" s="92"/>
    </row>
    <row r="189" spans="1:26" ht="20.100000000000001" customHeight="1" x14ac:dyDescent="0.15">
      <c r="A189" s="69">
        <f>IFERROR(IF(TRIM($I189)="",1001,0),3)</f>
        <v>1001</v>
      </c>
      <c r="B189" s="69"/>
      <c r="C189" s="87"/>
      <c r="D189" s="88">
        <v>4</v>
      </c>
      <c r="E189" s="64" t="s">
        <v>6</v>
      </c>
      <c r="I189" s="45"/>
      <c r="J189" s="45"/>
      <c r="K189" s="45"/>
      <c r="L189" s="45"/>
      <c r="M189" s="45"/>
      <c r="N189" s="93" t="s">
        <v>7</v>
      </c>
      <c r="O189" s="93"/>
      <c r="P189" s="93"/>
      <c r="Q189" s="93"/>
      <c r="R189" s="93"/>
      <c r="S189" s="93"/>
      <c r="T189" s="93"/>
      <c r="U189" s="93"/>
      <c r="V189" s="93"/>
      <c r="W189" s="93"/>
      <c r="X189" s="93"/>
      <c r="Y189" s="93"/>
      <c r="Z189" s="92"/>
    </row>
    <row r="190" spans="1:26" ht="20.100000000000001" customHeight="1" x14ac:dyDescent="0.15">
      <c r="A190" s="69"/>
      <c r="B190" s="69"/>
      <c r="C190" s="96"/>
      <c r="D190" s="93"/>
      <c r="E190" s="93"/>
      <c r="F190" s="93"/>
      <c r="G190" s="93"/>
      <c r="H190" s="93"/>
      <c r="I190" s="90"/>
      <c r="J190" s="95" t="s">
        <v>186</v>
      </c>
      <c r="K190" s="95"/>
      <c r="L190" s="95"/>
      <c r="M190" s="95"/>
      <c r="N190" s="95"/>
      <c r="O190" s="95"/>
      <c r="P190" s="95"/>
      <c r="Q190" s="95"/>
      <c r="R190" s="95"/>
      <c r="S190" s="95"/>
      <c r="T190" s="95"/>
      <c r="U190" s="95"/>
      <c r="V190" s="95"/>
      <c r="W190" s="95"/>
      <c r="X190" s="95"/>
      <c r="Y190" s="95"/>
      <c r="Z190" s="92"/>
    </row>
    <row r="191" spans="1:26" ht="20.100000000000001" customHeight="1" x14ac:dyDescent="0.15">
      <c r="A191" s="69"/>
      <c r="B191" s="69"/>
      <c r="C191" s="87"/>
      <c r="D191" s="88">
        <v>5</v>
      </c>
      <c r="E191" s="64" t="s">
        <v>114</v>
      </c>
      <c r="I191" s="45"/>
      <c r="J191" s="45"/>
      <c r="K191" s="45"/>
      <c r="L191" s="45"/>
      <c r="M191" s="45"/>
      <c r="N191" s="93" t="s">
        <v>7</v>
      </c>
      <c r="O191" s="45"/>
      <c r="P191" s="55"/>
      <c r="Q191" s="55"/>
      <c r="R191" s="93" t="s">
        <v>126</v>
      </c>
      <c r="S191" s="93"/>
      <c r="T191" s="93"/>
      <c r="U191" s="93"/>
      <c r="V191" s="93"/>
      <c r="W191" s="93"/>
      <c r="X191" s="93"/>
      <c r="Y191" s="93"/>
      <c r="Z191" s="92"/>
    </row>
    <row r="192" spans="1:26" ht="20.100000000000001" customHeight="1" x14ac:dyDescent="0.15">
      <c r="A192" s="69"/>
      <c r="B192" s="69"/>
      <c r="C192" s="96"/>
      <c r="D192" s="93"/>
      <c r="E192" s="93"/>
      <c r="F192" s="93"/>
      <c r="G192" s="93"/>
      <c r="H192" s="93"/>
      <c r="I192" s="90"/>
      <c r="J192" s="95" t="s">
        <v>189</v>
      </c>
      <c r="K192" s="95"/>
      <c r="L192" s="95"/>
      <c r="M192" s="95"/>
      <c r="N192" s="95"/>
      <c r="O192" s="95"/>
      <c r="P192" s="95"/>
      <c r="Q192" s="95"/>
      <c r="R192" s="95"/>
      <c r="S192" s="95"/>
      <c r="T192" s="95"/>
      <c r="U192" s="95"/>
      <c r="V192" s="95"/>
      <c r="W192" s="95"/>
      <c r="X192" s="95"/>
      <c r="Y192" s="95"/>
      <c r="Z192" s="92"/>
    </row>
    <row r="193" spans="1:27" ht="20.100000000000001" customHeight="1" x14ac:dyDescent="0.15">
      <c r="A193" s="69"/>
      <c r="B193" s="69"/>
      <c r="C193" s="87"/>
      <c r="D193" s="88">
        <v>6</v>
      </c>
      <c r="E193" s="64" t="s">
        <v>115</v>
      </c>
      <c r="I193" s="36"/>
      <c r="J193" s="49"/>
      <c r="K193" s="49"/>
      <c r="L193" s="49"/>
      <c r="M193" s="49"/>
      <c r="N193" s="93"/>
      <c r="O193" s="93"/>
      <c r="P193" s="93"/>
      <c r="Q193" s="93"/>
      <c r="R193" s="93"/>
      <c r="S193" s="93"/>
      <c r="T193" s="93"/>
      <c r="U193" s="93"/>
      <c r="V193" s="93"/>
      <c r="W193" s="93"/>
      <c r="X193" s="93"/>
      <c r="Y193" s="93"/>
      <c r="Z193" s="92"/>
    </row>
    <row r="194" spans="1:27" ht="20.100000000000001" customHeight="1" x14ac:dyDescent="0.15">
      <c r="A194" s="69"/>
      <c r="B194" s="69"/>
      <c r="C194" s="96"/>
      <c r="D194" s="93"/>
      <c r="E194" s="93"/>
      <c r="F194" s="93"/>
      <c r="G194" s="93"/>
      <c r="H194" s="93"/>
      <c r="I194" s="90"/>
      <c r="J194" s="95" t="str">
        <f>日付例&amp;"　年月日を入力してください。個人の場合や設立日が1900/3/31以前の場合は、入力不要です。"</f>
        <v>例)2025/4/1、R7/4/1　年月日を入力してください。個人の場合や設立日が1900/3/31以前の場合は、入力不要です。</v>
      </c>
      <c r="K194" s="94"/>
      <c r="L194" s="94"/>
      <c r="M194" s="94"/>
      <c r="N194" s="94"/>
      <c r="O194" s="94"/>
      <c r="P194" s="94"/>
      <c r="Q194" s="94"/>
      <c r="R194" s="94"/>
      <c r="S194" s="94"/>
      <c r="T194" s="94"/>
      <c r="U194" s="94"/>
      <c r="V194" s="94"/>
      <c r="W194" s="94"/>
      <c r="X194" s="94"/>
      <c r="Y194" s="94"/>
      <c r="Z194" s="92"/>
    </row>
    <row r="195" spans="1:27" ht="20.100000000000001" customHeight="1" x14ac:dyDescent="0.15">
      <c r="A195" s="69"/>
      <c r="B195" s="69"/>
      <c r="C195" s="87"/>
      <c r="D195" s="88">
        <v>7</v>
      </c>
      <c r="E195" s="64" t="s">
        <v>199</v>
      </c>
      <c r="I195" s="145"/>
      <c r="J195" s="145"/>
      <c r="K195" s="145"/>
      <c r="L195" s="145"/>
      <c r="M195" s="93"/>
      <c r="N195" s="93"/>
      <c r="O195" s="93"/>
      <c r="P195" s="93"/>
      <c r="Q195" s="93"/>
      <c r="R195" s="93"/>
      <c r="S195" s="93"/>
      <c r="T195" s="93"/>
      <c r="U195" s="93"/>
      <c r="V195" s="93"/>
      <c r="W195" s="93"/>
      <c r="X195" s="93"/>
      <c r="Z195" s="136"/>
    </row>
    <row r="196" spans="1:27" ht="20.100000000000001" customHeight="1" x14ac:dyDescent="0.15">
      <c r="A196" s="69">
        <f>IFERROR(IF(TRIM($I196)="",1001,0),3)</f>
        <v>1001</v>
      </c>
      <c r="B196" s="69"/>
      <c r="C196" s="87"/>
      <c r="E196" s="193" t="s">
        <v>173</v>
      </c>
      <c r="F196" s="194"/>
      <c r="G196" s="194"/>
      <c r="H196" s="195"/>
      <c r="I196" s="46"/>
      <c r="J196" s="47"/>
      <c r="K196" s="47"/>
      <c r="L196" s="47"/>
      <c r="M196" s="48"/>
      <c r="Y196" s="93"/>
      <c r="Z196" s="136"/>
    </row>
    <row r="197" spans="1:27" ht="20.100000000000001" customHeight="1" x14ac:dyDescent="0.15">
      <c r="A197" s="69">
        <f>IFERROR(IF(TRIM($I197)="",1001,0),3)</f>
        <v>1001</v>
      </c>
      <c r="B197" s="69"/>
      <c r="C197" s="87"/>
      <c r="D197" s="88"/>
      <c r="E197" s="196" t="s">
        <v>174</v>
      </c>
      <c r="F197" s="197"/>
      <c r="G197" s="197"/>
      <c r="H197" s="198"/>
      <c r="I197" s="52"/>
      <c r="J197" s="53"/>
      <c r="K197" s="53"/>
      <c r="L197" s="53"/>
      <c r="M197" s="54"/>
      <c r="Y197" s="93"/>
      <c r="Z197" s="136"/>
    </row>
    <row r="198" spans="1:27" ht="20.100000000000001" customHeight="1" x14ac:dyDescent="0.15">
      <c r="A198" s="69">
        <f>IFERROR(IF(TRIM($I198)="",1001,0),3)</f>
        <v>1001</v>
      </c>
      <c r="B198" s="69"/>
      <c r="C198" s="87"/>
      <c r="D198" s="88"/>
      <c r="E198" s="199" t="s">
        <v>175</v>
      </c>
      <c r="F198" s="200"/>
      <c r="G198" s="200"/>
      <c r="H198" s="201"/>
      <c r="I198" s="52"/>
      <c r="J198" s="53"/>
      <c r="K198" s="53"/>
      <c r="L198" s="53"/>
      <c r="M198" s="54"/>
      <c r="Y198" s="93"/>
      <c r="Z198" s="136"/>
    </row>
    <row r="199" spans="1:27" ht="20.100000000000001" customHeight="1" x14ac:dyDescent="0.15">
      <c r="A199" s="69"/>
      <c r="B199" s="69"/>
      <c r="C199" s="87"/>
      <c r="D199" s="88"/>
      <c r="E199" s="196" t="s">
        <v>176</v>
      </c>
      <c r="F199" s="197"/>
      <c r="G199" s="197"/>
      <c r="H199" s="198"/>
      <c r="I199" s="202">
        <f>I196+I197+I198</f>
        <v>0</v>
      </c>
      <c r="J199" s="203"/>
      <c r="K199" s="203"/>
      <c r="L199" s="203"/>
      <c r="M199" s="204"/>
      <c r="Y199" s="93"/>
      <c r="Z199" s="136"/>
    </row>
    <row r="200" spans="1:27" ht="20.100000000000001" customHeight="1" x14ac:dyDescent="0.15">
      <c r="A200" s="69">
        <f>IFERROR(IF(TRIM($I200)="",1001,0),3)</f>
        <v>1001</v>
      </c>
      <c r="B200" s="69"/>
      <c r="C200" s="87"/>
      <c r="D200" s="88"/>
      <c r="E200" s="205" t="s">
        <v>177</v>
      </c>
      <c r="F200" s="206"/>
      <c r="G200" s="206"/>
      <c r="H200" s="207"/>
      <c r="I200" s="40"/>
      <c r="J200" s="41"/>
      <c r="K200" s="41"/>
      <c r="L200" s="41"/>
      <c r="M200" s="42"/>
      <c r="Y200" s="93"/>
      <c r="Z200" s="136"/>
    </row>
    <row r="201" spans="1:27" ht="20.100000000000001" customHeight="1" x14ac:dyDescent="0.15">
      <c r="A201" s="69"/>
      <c r="B201" s="69"/>
      <c r="C201" s="87"/>
      <c r="D201" s="88"/>
      <c r="E201" s="208"/>
      <c r="F201" s="209"/>
      <c r="G201" s="210"/>
      <c r="H201" s="210"/>
      <c r="I201" s="211"/>
      <c r="J201" s="210"/>
      <c r="K201" s="210"/>
      <c r="Y201" s="93"/>
      <c r="Z201" s="136"/>
    </row>
    <row r="202" spans="1:27" ht="20.100000000000001" customHeight="1" x14ac:dyDescent="0.15">
      <c r="A202" s="69"/>
      <c r="B202" s="69"/>
      <c r="C202" s="87"/>
      <c r="D202" s="88">
        <v>8</v>
      </c>
      <c r="E202" s="64" t="s">
        <v>82</v>
      </c>
      <c r="I202" s="35"/>
      <c r="J202" s="49"/>
      <c r="K202" s="49"/>
      <c r="L202" s="49"/>
      <c r="M202" s="49"/>
      <c r="N202" s="93"/>
      <c r="O202" s="93"/>
      <c r="P202" s="93"/>
      <c r="Q202" s="93"/>
      <c r="R202" s="93"/>
      <c r="S202" s="93"/>
      <c r="T202" s="93"/>
      <c r="U202" s="93"/>
      <c r="V202" s="93"/>
      <c r="W202" s="93"/>
      <c r="X202" s="93"/>
      <c r="Y202" s="93"/>
      <c r="Z202" s="92"/>
    </row>
    <row r="203" spans="1:27" ht="60" customHeight="1" x14ac:dyDescent="0.15">
      <c r="A203" s="69"/>
      <c r="B203" s="69"/>
      <c r="C203" s="96"/>
      <c r="D203" s="93"/>
      <c r="E203" s="93"/>
      <c r="F203" s="93"/>
      <c r="G203" s="93"/>
      <c r="H203" s="93"/>
      <c r="I203" s="90"/>
      <c r="J203" s="212" t="s">
        <v>191</v>
      </c>
      <c r="K203" s="212"/>
      <c r="L203" s="212"/>
      <c r="M203" s="212"/>
      <c r="N203" s="212"/>
      <c r="O203" s="212"/>
      <c r="P203" s="212"/>
      <c r="Q203" s="212"/>
      <c r="R203" s="212"/>
      <c r="S203" s="212"/>
      <c r="T203" s="212"/>
      <c r="U203" s="212"/>
      <c r="V203" s="212"/>
      <c r="W203" s="212"/>
      <c r="X203" s="212"/>
      <c r="Y203" s="212"/>
      <c r="Z203" s="92"/>
    </row>
    <row r="204" spans="1:27" ht="20.100000000000001" customHeight="1" x14ac:dyDescent="0.15">
      <c r="A204" s="69"/>
      <c r="B204" s="69"/>
      <c r="C204" s="107"/>
      <c r="D204" s="108"/>
      <c r="E204" s="108"/>
      <c r="F204" s="108"/>
      <c r="G204" s="108"/>
      <c r="H204" s="108"/>
      <c r="I204" s="108"/>
      <c r="J204" s="109"/>
      <c r="K204" s="109"/>
      <c r="L204" s="213"/>
      <c r="M204" s="213"/>
      <c r="N204" s="138"/>
      <c r="O204" s="109"/>
      <c r="P204" s="132"/>
      <c r="Q204" s="132"/>
      <c r="R204" s="132"/>
      <c r="S204" s="138"/>
      <c r="T204" s="138"/>
      <c r="U204" s="138"/>
      <c r="V204" s="138"/>
      <c r="W204" s="138"/>
      <c r="X204" s="138"/>
      <c r="Y204" s="109"/>
      <c r="Z204" s="111"/>
    </row>
    <row r="205" spans="1:27" ht="20.100000000000001" customHeight="1" x14ac:dyDescent="0.15">
      <c r="A205" s="69"/>
      <c r="B205" s="69"/>
      <c r="C205" s="93"/>
      <c r="D205" s="93"/>
      <c r="E205" s="93"/>
      <c r="F205" s="93"/>
      <c r="G205" s="93"/>
      <c r="H205" s="93"/>
      <c r="I205" s="93"/>
      <c r="J205" s="113"/>
      <c r="K205" s="113"/>
      <c r="L205" s="214"/>
      <c r="M205" s="113"/>
      <c r="N205" s="139"/>
      <c r="O205" s="113"/>
      <c r="P205" s="133"/>
      <c r="Q205" s="133"/>
      <c r="R205" s="133"/>
      <c r="S205" s="139"/>
      <c r="T205" s="139"/>
      <c r="U205" s="139"/>
      <c r="V205" s="139"/>
      <c r="W205" s="139"/>
      <c r="X205" s="139"/>
      <c r="Y205" s="113"/>
      <c r="Z205" s="93"/>
    </row>
    <row r="206" spans="1:27" ht="20.100000000000001" customHeight="1" x14ac:dyDescent="0.15">
      <c r="A206" s="69"/>
      <c r="B206" s="69"/>
      <c r="C206" s="93"/>
      <c r="D206" s="93"/>
      <c r="E206" s="93"/>
      <c r="F206" s="93"/>
      <c r="G206" s="93"/>
      <c r="H206" s="93"/>
      <c r="I206" s="93"/>
      <c r="J206" s="113"/>
      <c r="K206" s="113"/>
      <c r="L206" s="215"/>
      <c r="M206" s="93"/>
      <c r="N206" s="216"/>
      <c r="O206" s="93"/>
      <c r="P206" s="134"/>
      <c r="Q206" s="134"/>
      <c r="R206" s="134"/>
      <c r="S206" s="216"/>
      <c r="T206" s="216"/>
      <c r="U206" s="216"/>
      <c r="V206" s="216"/>
      <c r="W206" s="216"/>
      <c r="X206" s="216"/>
      <c r="Y206" s="216"/>
      <c r="Z206" s="93"/>
      <c r="AA206" s="216"/>
    </row>
    <row r="207" spans="1:27" ht="20.100000000000001" customHeight="1" x14ac:dyDescent="0.15">
      <c r="A207" s="69"/>
      <c r="B207" s="69"/>
      <c r="C207" s="80" t="s">
        <v>16</v>
      </c>
      <c r="D207" s="81"/>
      <c r="E207" s="81"/>
      <c r="F207" s="81"/>
      <c r="G207" s="81"/>
      <c r="H207" s="82"/>
      <c r="I207" s="217"/>
      <c r="L207" s="218"/>
      <c r="N207" s="125"/>
      <c r="P207" s="219"/>
      <c r="Q207" s="219"/>
      <c r="R207" s="219"/>
      <c r="S207" s="125"/>
      <c r="T207" s="125"/>
      <c r="U207" s="125"/>
      <c r="V207" s="125"/>
      <c r="W207" s="125"/>
      <c r="X207" s="125"/>
      <c r="Y207" s="125"/>
      <c r="AA207" s="125"/>
    </row>
    <row r="208" spans="1:27" ht="20.100000000000001" customHeight="1" x14ac:dyDescent="0.15">
      <c r="A208" s="69"/>
      <c r="B208" s="69"/>
      <c r="C208" s="83"/>
      <c r="D208" s="84"/>
      <c r="E208" s="84"/>
      <c r="F208" s="84"/>
      <c r="G208" s="84"/>
      <c r="H208" s="84"/>
      <c r="I208" s="84"/>
      <c r="J208" s="85"/>
      <c r="K208" s="85"/>
      <c r="L208" s="142"/>
      <c r="M208" s="142"/>
      <c r="N208" s="129"/>
      <c r="O208" s="129"/>
      <c r="P208" s="220"/>
      <c r="Q208" s="220"/>
      <c r="R208" s="220"/>
      <c r="S208" s="129"/>
      <c r="T208" s="129"/>
      <c r="U208" s="129"/>
      <c r="V208" s="129"/>
      <c r="W208" s="129"/>
      <c r="X208" s="129"/>
      <c r="Y208" s="129"/>
      <c r="Z208" s="86"/>
      <c r="AA208" s="125"/>
    </row>
    <row r="209" spans="1:27" ht="15.75" hidden="1" customHeight="1" x14ac:dyDescent="0.15">
      <c r="A209" s="69"/>
      <c r="B209" s="69"/>
      <c r="C209" s="83"/>
      <c r="D209" s="84"/>
      <c r="E209" s="84"/>
      <c r="F209" s="84"/>
      <c r="G209" s="84"/>
      <c r="H209" s="84"/>
      <c r="I209" s="84"/>
      <c r="J209" s="93"/>
      <c r="K209" s="93"/>
      <c r="L209" s="215"/>
      <c r="M209" s="215"/>
      <c r="N209" s="216"/>
      <c r="O209" s="216"/>
      <c r="P209" s="134"/>
      <c r="Q209" s="134"/>
      <c r="R209" s="134"/>
      <c r="S209" s="216"/>
      <c r="T209" s="216"/>
      <c r="U209" s="216"/>
      <c r="V209" s="216"/>
      <c r="W209" s="216"/>
      <c r="X209" s="216"/>
      <c r="Y209" s="216"/>
      <c r="Z209" s="92"/>
      <c r="AA209" s="125"/>
    </row>
    <row r="210" spans="1:27" ht="20.100000000000001" customHeight="1" x14ac:dyDescent="0.15">
      <c r="A210" s="69">
        <f>IFERROR(IF(OR(TRIM($I210)="",OR(NOT(ISNUMBER(VALUE($P210))), TRIM($P210)="", LEN($P210)&lt;&gt;6)),1001,0),3)</f>
        <v>1001</v>
      </c>
      <c r="B210" s="69"/>
      <c r="C210" s="87"/>
      <c r="D210" s="88">
        <v>1</v>
      </c>
      <c r="E210" s="64" t="s">
        <v>116</v>
      </c>
      <c r="I210" s="35"/>
      <c r="J210" s="35"/>
      <c r="K210" s="35"/>
      <c r="L210" s="35"/>
      <c r="M210" s="35"/>
      <c r="N210" s="124" t="s">
        <v>66</v>
      </c>
      <c r="O210" s="221" t="s">
        <v>64</v>
      </c>
      <c r="P210" s="1"/>
      <c r="Q210" s="93" t="s">
        <v>65</v>
      </c>
      <c r="T210" s="93"/>
      <c r="Y210" s="93"/>
      <c r="Z210" s="92"/>
    </row>
    <row r="211" spans="1:27" ht="30" customHeight="1" x14ac:dyDescent="0.15">
      <c r="A211" s="69"/>
      <c r="B211" s="69"/>
      <c r="C211" s="96"/>
      <c r="D211" s="93"/>
      <c r="E211" s="93"/>
      <c r="F211" s="93"/>
      <c r="G211" s="93"/>
      <c r="H211" s="93"/>
      <c r="I211" s="99"/>
      <c r="J211" s="116" t="s">
        <v>120</v>
      </c>
      <c r="K211" s="149"/>
      <c r="L211" s="149"/>
      <c r="M211" s="149"/>
      <c r="N211" s="149"/>
      <c r="O211" s="149"/>
      <c r="P211" s="149"/>
      <c r="Q211" s="149"/>
      <c r="R211" s="149"/>
      <c r="S211" s="149"/>
      <c r="T211" s="149"/>
      <c r="U211" s="149"/>
      <c r="V211" s="149"/>
      <c r="W211" s="149"/>
      <c r="X211" s="149"/>
      <c r="Y211" s="149"/>
      <c r="Z211" s="92"/>
    </row>
    <row r="212" spans="1:27" ht="20.100000000000001" customHeight="1" x14ac:dyDescent="0.15">
      <c r="A212" s="69">
        <f>IFERROR(IF(TRIM($I212)="",1001,0),3)</f>
        <v>1001</v>
      </c>
      <c r="B212" s="69"/>
      <c r="C212" s="87"/>
      <c r="D212" s="88">
        <v>2</v>
      </c>
      <c r="E212" s="64" t="s">
        <v>83</v>
      </c>
      <c r="I212" s="36"/>
      <c r="J212" s="35"/>
      <c r="K212" s="35"/>
      <c r="L212" s="35"/>
      <c r="M212" s="35"/>
      <c r="N212" s="221"/>
      <c r="O212" s="93"/>
      <c r="P212" s="93"/>
      <c r="Q212" s="93"/>
      <c r="R212" s="93"/>
      <c r="S212" s="93"/>
      <c r="T212" s="93"/>
      <c r="U212" s="93"/>
      <c r="V212" s="93"/>
      <c r="W212" s="93"/>
      <c r="X212" s="93"/>
      <c r="Y212" s="93"/>
      <c r="Z212" s="92"/>
    </row>
    <row r="213" spans="1:27" ht="30" customHeight="1" x14ac:dyDescent="0.15">
      <c r="A213" s="69"/>
      <c r="B213" s="69"/>
      <c r="C213" s="96"/>
      <c r="D213" s="93"/>
      <c r="E213" s="93"/>
      <c r="F213" s="93"/>
      <c r="G213" s="93"/>
      <c r="H213" s="93"/>
      <c r="I213" s="99"/>
      <c r="J213" s="95" t="str">
        <f>日付例&amp;"　年月日を入力してください。"</f>
        <v>例)2025/4/1、R7/4/1　年月日を入力してください。</v>
      </c>
      <c r="K213" s="95"/>
      <c r="L213" s="95"/>
      <c r="M213" s="95"/>
      <c r="N213" s="95"/>
      <c r="O213" s="95"/>
      <c r="P213" s="95"/>
      <c r="Q213" s="95"/>
      <c r="R213" s="95"/>
      <c r="S213" s="95"/>
      <c r="T213" s="95"/>
      <c r="U213" s="95"/>
      <c r="V213" s="95"/>
      <c r="W213" s="95"/>
      <c r="X213" s="95"/>
      <c r="Y213" s="95"/>
      <c r="Z213" s="92"/>
    </row>
    <row r="214" spans="1:27" ht="20.100000000000001" customHeight="1" x14ac:dyDescent="0.15">
      <c r="A214" s="69"/>
      <c r="B214" s="69"/>
      <c r="C214" s="96"/>
      <c r="D214" s="88">
        <v>3</v>
      </c>
      <c r="E214" s="64" t="s">
        <v>160</v>
      </c>
      <c r="G214" s="93"/>
      <c r="H214" s="93"/>
      <c r="I214" s="99"/>
      <c r="J214" s="95"/>
      <c r="K214" s="95"/>
      <c r="L214" s="95"/>
      <c r="M214" s="95"/>
      <c r="N214" s="95"/>
      <c r="O214" s="95"/>
      <c r="P214" s="95"/>
      <c r="Q214" s="95"/>
      <c r="R214" s="95"/>
      <c r="S214" s="95"/>
      <c r="T214" s="95"/>
      <c r="U214" s="95"/>
      <c r="V214" s="95"/>
      <c r="W214" s="95"/>
      <c r="X214" s="95"/>
      <c r="Y214" s="95"/>
      <c r="Z214" s="92"/>
    </row>
    <row r="215" spans="1:27" ht="60" customHeight="1" x14ac:dyDescent="0.15">
      <c r="A215" s="69"/>
      <c r="B215" s="69"/>
      <c r="C215" s="96"/>
      <c r="E215" s="222" t="s">
        <v>247</v>
      </c>
      <c r="F215" s="222"/>
      <c r="G215" s="222"/>
      <c r="H215" s="222"/>
      <c r="I215" s="222"/>
      <c r="J215" s="222"/>
      <c r="K215" s="222"/>
      <c r="L215" s="222"/>
      <c r="M215" s="222"/>
      <c r="N215" s="222"/>
      <c r="O215" s="222"/>
      <c r="P215" s="222"/>
      <c r="Q215" s="222"/>
      <c r="R215" s="222"/>
      <c r="S215" s="222"/>
      <c r="T215" s="222"/>
      <c r="U215" s="222"/>
      <c r="V215" s="222"/>
      <c r="W215" s="222"/>
      <c r="X215" s="222"/>
      <c r="Y215" s="222"/>
      <c r="Z215" s="92"/>
      <c r="AA215" s="125"/>
    </row>
    <row r="216" spans="1:27" ht="20.100000000000001" customHeight="1" x14ac:dyDescent="0.15">
      <c r="A216" s="69">
        <f>IFERROR(IF(COUNTIF($L218:$L247,"○")&lt;1,1001,0),3)</f>
        <v>1001</v>
      </c>
      <c r="B216" s="274"/>
      <c r="C216" s="87"/>
      <c r="E216" s="223" t="s">
        <v>190</v>
      </c>
      <c r="F216" s="224"/>
      <c r="G216" s="224"/>
      <c r="H216" s="224"/>
      <c r="I216" s="224"/>
      <c r="J216" s="224"/>
      <c r="K216" s="225"/>
      <c r="L216" s="226" t="s">
        <v>8</v>
      </c>
      <c r="M216" s="226"/>
      <c r="N216" s="226" t="s">
        <v>209</v>
      </c>
      <c r="O216" s="227" t="s">
        <v>119</v>
      </c>
      <c r="P216" s="227" t="s">
        <v>208</v>
      </c>
      <c r="Q216" s="228" t="s">
        <v>192</v>
      </c>
      <c r="R216" s="227" t="s">
        <v>210</v>
      </c>
      <c r="S216" s="228" t="s">
        <v>211</v>
      </c>
      <c r="T216" s="227" t="s">
        <v>212</v>
      </c>
      <c r="U216" s="227"/>
      <c r="V216" s="227"/>
      <c r="W216" s="227"/>
      <c r="X216" s="227"/>
      <c r="Y216" s="229"/>
      <c r="Z216" s="92"/>
      <c r="AA216" s="216"/>
    </row>
    <row r="217" spans="1:27" ht="30" customHeight="1" x14ac:dyDescent="0.15">
      <c r="A217" s="69"/>
      <c r="B217" s="69"/>
      <c r="C217" s="87"/>
      <c r="E217" s="230"/>
      <c r="F217" s="231"/>
      <c r="G217" s="231"/>
      <c r="H217" s="231"/>
      <c r="I217" s="231"/>
      <c r="J217" s="231"/>
      <c r="K217" s="232"/>
      <c r="L217" s="233"/>
      <c r="M217" s="233"/>
      <c r="N217" s="233"/>
      <c r="O217" s="234"/>
      <c r="P217" s="234"/>
      <c r="Q217" s="235"/>
      <c r="R217" s="234"/>
      <c r="S217" s="235"/>
      <c r="T217" s="236" t="s">
        <v>213</v>
      </c>
      <c r="U217" s="236" t="s">
        <v>214</v>
      </c>
      <c r="V217" s="237" t="s">
        <v>215</v>
      </c>
      <c r="W217" s="237" t="s">
        <v>216</v>
      </c>
      <c r="X217" s="237" t="s">
        <v>217</v>
      </c>
      <c r="Y217" s="238" t="s">
        <v>218</v>
      </c>
      <c r="Z217" s="92"/>
      <c r="AA217" s="216"/>
    </row>
    <row r="218" spans="1:27" ht="20.100000000000001" customHeight="1" x14ac:dyDescent="0.15">
      <c r="A218" s="69">
        <f>IFERROR(IF(AND($L218="○", OR(TRIM($N218)="",TRIM($O218)="",TRIM($P218)="")),1001,0),3)</f>
        <v>0</v>
      </c>
      <c r="B218" s="69"/>
      <c r="C218" s="87"/>
      <c r="E218" s="239" t="s">
        <v>84</v>
      </c>
      <c r="F218" s="240" t="s">
        <v>129</v>
      </c>
      <c r="G218" s="241"/>
      <c r="H218" s="241"/>
      <c r="I218" s="241"/>
      <c r="J218" s="241"/>
      <c r="K218" s="242"/>
      <c r="L218" s="38"/>
      <c r="M218" s="39"/>
      <c r="N218" s="3"/>
      <c r="O218" s="4"/>
      <c r="P218" s="4"/>
      <c r="Q218" s="3"/>
      <c r="R218" s="275"/>
      <c r="S218" s="275"/>
      <c r="T218" s="276"/>
      <c r="U218" s="276"/>
      <c r="V218" s="276"/>
      <c r="W218" s="276"/>
      <c r="X218" s="276"/>
      <c r="Y218" s="277"/>
      <c r="Z218" s="92"/>
      <c r="AA218" s="216"/>
    </row>
    <row r="219" spans="1:27" ht="20.100000000000001" customHeight="1" x14ac:dyDescent="0.15">
      <c r="A219" s="69">
        <f>IFERROR(IF(AND($L219="○", OR(TRIM($N219)="",TRIM($O219)="",TRIM($P219)="")),1001,0),3)</f>
        <v>0</v>
      </c>
      <c r="B219" s="69"/>
      <c r="C219" s="87"/>
      <c r="E219" s="243" t="s">
        <v>85</v>
      </c>
      <c r="F219" s="244" t="s">
        <v>130</v>
      </c>
      <c r="G219" s="245"/>
      <c r="H219" s="245"/>
      <c r="I219" s="245"/>
      <c r="J219" s="245"/>
      <c r="K219" s="246"/>
      <c r="L219" s="7"/>
      <c r="M219" s="8"/>
      <c r="N219" s="2"/>
      <c r="O219" s="5"/>
      <c r="P219" s="5"/>
      <c r="Q219" s="2"/>
      <c r="R219" s="278"/>
      <c r="S219" s="278"/>
      <c r="T219" s="279"/>
      <c r="U219" s="279"/>
      <c r="V219" s="279"/>
      <c r="W219" s="279"/>
      <c r="X219" s="279"/>
      <c r="Y219" s="280"/>
      <c r="Z219" s="92"/>
      <c r="AA219" s="216"/>
    </row>
    <row r="220" spans="1:27" ht="20.100000000000001" customHeight="1" x14ac:dyDescent="0.15">
      <c r="A220" s="69">
        <f>IFERROR(IF(AND($L220="○", OR(TRIM($N220)="",TRIM($O220)="",TRIM($P220)="")),1001,0),3)</f>
        <v>0</v>
      </c>
      <c r="B220" s="69"/>
      <c r="C220" s="87"/>
      <c r="E220" s="243" t="s">
        <v>86</v>
      </c>
      <c r="F220" s="244" t="s">
        <v>131</v>
      </c>
      <c r="G220" s="245"/>
      <c r="H220" s="245"/>
      <c r="I220" s="245"/>
      <c r="J220" s="245"/>
      <c r="K220" s="246"/>
      <c r="L220" s="7"/>
      <c r="M220" s="8"/>
      <c r="N220" s="2"/>
      <c r="O220" s="5"/>
      <c r="P220" s="5"/>
      <c r="Q220" s="2"/>
      <c r="R220" s="278"/>
      <c r="S220" s="278"/>
      <c r="T220" s="279"/>
      <c r="U220" s="279"/>
      <c r="V220" s="279"/>
      <c r="W220" s="279"/>
      <c r="X220" s="279"/>
      <c r="Y220" s="280"/>
      <c r="Z220" s="92"/>
      <c r="AA220" s="216"/>
    </row>
    <row r="221" spans="1:27" ht="20.100000000000001" customHeight="1" x14ac:dyDescent="0.15">
      <c r="A221" s="69">
        <f>IFERROR(IF(AND($L221="○", OR(TRIM($N221)="",TRIM($O221)="",TRIM($P221)="")),1001,0),3)</f>
        <v>0</v>
      </c>
      <c r="B221" s="69"/>
      <c r="C221" s="87"/>
      <c r="E221" s="243" t="s">
        <v>87</v>
      </c>
      <c r="F221" s="244" t="s">
        <v>132</v>
      </c>
      <c r="G221" s="245"/>
      <c r="H221" s="245"/>
      <c r="I221" s="245"/>
      <c r="J221" s="245"/>
      <c r="K221" s="246"/>
      <c r="L221" s="7"/>
      <c r="M221" s="8"/>
      <c r="N221" s="2"/>
      <c r="O221" s="5"/>
      <c r="P221" s="5"/>
      <c r="Q221" s="2"/>
      <c r="R221" s="278"/>
      <c r="S221" s="278"/>
      <c r="T221" s="279"/>
      <c r="U221" s="279"/>
      <c r="V221" s="279"/>
      <c r="W221" s="279"/>
      <c r="X221" s="279"/>
      <c r="Y221" s="280"/>
      <c r="Z221" s="92"/>
      <c r="AA221" s="216"/>
    </row>
    <row r="222" spans="1:27" ht="20.100000000000001" customHeight="1" x14ac:dyDescent="0.15">
      <c r="A222" s="69">
        <f>IFERROR(IF(AND($L222="○", OR(TRIM($N222)="",TRIM($O222)="",TRIM($P222)="")),1001,0),3)</f>
        <v>0</v>
      </c>
      <c r="B222" s="69"/>
      <c r="C222" s="87"/>
      <c r="E222" s="243" t="s">
        <v>158</v>
      </c>
      <c r="F222" s="244" t="s">
        <v>133</v>
      </c>
      <c r="G222" s="245"/>
      <c r="H222" s="245"/>
      <c r="I222" s="245"/>
      <c r="J222" s="245"/>
      <c r="K222" s="246"/>
      <c r="L222" s="7"/>
      <c r="M222" s="8"/>
      <c r="N222" s="2"/>
      <c r="O222" s="5"/>
      <c r="P222" s="5"/>
      <c r="Q222" s="2"/>
      <c r="R222" s="278"/>
      <c r="S222" s="278"/>
      <c r="T222" s="279"/>
      <c r="U222" s="279"/>
      <c r="V222" s="279"/>
      <c r="W222" s="279"/>
      <c r="X222" s="279"/>
      <c r="Y222" s="280"/>
      <c r="Z222" s="92"/>
      <c r="AA222" s="216"/>
    </row>
    <row r="223" spans="1:27" ht="20.100000000000001" customHeight="1" x14ac:dyDescent="0.15">
      <c r="A223" s="69">
        <f>IFERROR(IF(AND($L223="○", OR(TRIM($N223)="",TRIM($O223)="",TRIM($P223)="")),1001,0),3)</f>
        <v>0</v>
      </c>
      <c r="B223" s="69"/>
      <c r="C223" s="87"/>
      <c r="E223" s="243" t="s">
        <v>88</v>
      </c>
      <c r="F223" s="244" t="s">
        <v>134</v>
      </c>
      <c r="G223" s="245"/>
      <c r="H223" s="245"/>
      <c r="I223" s="245"/>
      <c r="J223" s="245"/>
      <c r="K223" s="246"/>
      <c r="L223" s="7"/>
      <c r="M223" s="8"/>
      <c r="N223" s="2"/>
      <c r="O223" s="5"/>
      <c r="P223" s="5"/>
      <c r="Q223" s="2"/>
      <c r="R223" s="278"/>
      <c r="S223" s="278"/>
      <c r="T223" s="279"/>
      <c r="U223" s="279"/>
      <c r="V223" s="279"/>
      <c r="W223" s="279"/>
      <c r="X223" s="279"/>
      <c r="Y223" s="280"/>
      <c r="Z223" s="92"/>
      <c r="AA223" s="216"/>
    </row>
    <row r="224" spans="1:27" ht="20.100000000000001" customHeight="1" x14ac:dyDescent="0.15">
      <c r="A224" s="69">
        <f>IFERROR(IF(AND($L224="○", OR(TRIM($N224)="",TRIM($O224)="",TRIM($P224)="")),1001,0),3)</f>
        <v>0</v>
      </c>
      <c r="B224" s="69"/>
      <c r="C224" s="87"/>
      <c r="E224" s="243" t="s">
        <v>89</v>
      </c>
      <c r="F224" s="244" t="s">
        <v>135</v>
      </c>
      <c r="G224" s="245"/>
      <c r="H224" s="245"/>
      <c r="I224" s="245"/>
      <c r="J224" s="245"/>
      <c r="K224" s="246"/>
      <c r="L224" s="7"/>
      <c r="M224" s="8"/>
      <c r="N224" s="2"/>
      <c r="O224" s="5"/>
      <c r="P224" s="5"/>
      <c r="Q224" s="2"/>
      <c r="R224" s="278"/>
      <c r="S224" s="278"/>
      <c r="T224" s="279"/>
      <c r="U224" s="279"/>
      <c r="V224" s="279"/>
      <c r="W224" s="279"/>
      <c r="X224" s="279"/>
      <c r="Y224" s="280"/>
      <c r="Z224" s="92"/>
      <c r="AA224" s="216"/>
    </row>
    <row r="225" spans="1:27" ht="20.100000000000001" customHeight="1" x14ac:dyDescent="0.15">
      <c r="A225" s="69">
        <f>IFERROR(IF(AND($L225="○", OR(TRIM($N225)="",TRIM($O225)="",TRIM($P225)="")),1001,0),3)</f>
        <v>0</v>
      </c>
      <c r="B225" s="69"/>
      <c r="C225" s="87"/>
      <c r="E225" s="243" t="s">
        <v>90</v>
      </c>
      <c r="F225" s="244" t="s">
        <v>136</v>
      </c>
      <c r="G225" s="245"/>
      <c r="H225" s="245"/>
      <c r="I225" s="245"/>
      <c r="J225" s="245"/>
      <c r="K225" s="246"/>
      <c r="L225" s="7"/>
      <c r="M225" s="8"/>
      <c r="N225" s="2"/>
      <c r="O225" s="5"/>
      <c r="P225" s="5"/>
      <c r="Q225" s="2"/>
      <c r="R225" s="278"/>
      <c r="S225" s="278"/>
      <c r="T225" s="279"/>
      <c r="U225" s="279"/>
      <c r="V225" s="279"/>
      <c r="W225" s="279"/>
      <c r="X225" s="279"/>
      <c r="Y225" s="280"/>
      <c r="Z225" s="92"/>
      <c r="AA225" s="216"/>
    </row>
    <row r="226" spans="1:27" ht="20.100000000000001" customHeight="1" x14ac:dyDescent="0.15">
      <c r="A226" s="69">
        <f>IFERROR(IF(AND($L226="○", OR(TRIM($N226)="",TRIM($O226)="",TRIM($P226)="")),1001,0),3)</f>
        <v>0</v>
      </c>
      <c r="B226" s="69"/>
      <c r="C226" s="87"/>
      <c r="E226" s="243" t="s">
        <v>91</v>
      </c>
      <c r="F226" s="244" t="s">
        <v>137</v>
      </c>
      <c r="G226" s="245"/>
      <c r="H226" s="245"/>
      <c r="I226" s="245"/>
      <c r="J226" s="245"/>
      <c r="K226" s="246"/>
      <c r="L226" s="7"/>
      <c r="M226" s="8"/>
      <c r="N226" s="2"/>
      <c r="O226" s="5"/>
      <c r="P226" s="5"/>
      <c r="Q226" s="2"/>
      <c r="R226" s="278"/>
      <c r="S226" s="278"/>
      <c r="T226" s="279"/>
      <c r="U226" s="279"/>
      <c r="V226" s="279"/>
      <c r="W226" s="279"/>
      <c r="X226" s="279"/>
      <c r="Y226" s="280"/>
      <c r="Z226" s="92"/>
      <c r="AA226" s="216"/>
    </row>
    <row r="227" spans="1:27" ht="20.100000000000001" customHeight="1" x14ac:dyDescent="0.15">
      <c r="A227" s="69">
        <f>IFERROR(IF(AND($L227="○", OR(TRIM($N227)="",TRIM($O227)="",TRIM($P227)="")),1001,0),3)</f>
        <v>0</v>
      </c>
      <c r="B227" s="69"/>
      <c r="C227" s="87"/>
      <c r="E227" s="243" t="s">
        <v>92</v>
      </c>
      <c r="F227" s="244" t="s">
        <v>138</v>
      </c>
      <c r="G227" s="245"/>
      <c r="H227" s="245"/>
      <c r="I227" s="245"/>
      <c r="J227" s="245"/>
      <c r="K227" s="246"/>
      <c r="L227" s="7"/>
      <c r="M227" s="8"/>
      <c r="N227" s="2"/>
      <c r="O227" s="5"/>
      <c r="P227" s="5"/>
      <c r="Q227" s="2"/>
      <c r="R227" s="278"/>
      <c r="S227" s="278"/>
      <c r="T227" s="279"/>
      <c r="U227" s="279"/>
      <c r="V227" s="279"/>
      <c r="W227" s="279"/>
      <c r="X227" s="279"/>
      <c r="Y227" s="280"/>
      <c r="Z227" s="92"/>
      <c r="AA227" s="216"/>
    </row>
    <row r="228" spans="1:27" ht="20.100000000000001" customHeight="1" x14ac:dyDescent="0.15">
      <c r="A228" s="69">
        <f>IFERROR(IF(AND($L228="○", OR(TRIM($N228)="",TRIM($O228)="",TRIM($P228)="")),1001,0),3)</f>
        <v>0</v>
      </c>
      <c r="B228" s="69"/>
      <c r="C228" s="87"/>
      <c r="E228" s="243" t="s">
        <v>93</v>
      </c>
      <c r="F228" s="244" t="s">
        <v>139</v>
      </c>
      <c r="G228" s="245"/>
      <c r="H228" s="245"/>
      <c r="I228" s="245"/>
      <c r="J228" s="245"/>
      <c r="K228" s="246"/>
      <c r="L228" s="7"/>
      <c r="M228" s="8"/>
      <c r="N228" s="2"/>
      <c r="O228" s="5"/>
      <c r="P228" s="5"/>
      <c r="Q228" s="2"/>
      <c r="R228" s="278"/>
      <c r="S228" s="278"/>
      <c r="T228" s="279"/>
      <c r="U228" s="279"/>
      <c r="V228" s="279"/>
      <c r="W228" s="279"/>
      <c r="X228" s="279"/>
      <c r="Y228" s="280"/>
      <c r="Z228" s="92"/>
      <c r="AA228" s="216"/>
    </row>
    <row r="229" spans="1:27" ht="20.100000000000001" customHeight="1" x14ac:dyDescent="0.15">
      <c r="A229" s="69">
        <f>IFERROR(IF(AND($L229="○", OR(TRIM($N229)="",TRIM($O229)="",TRIM($P229)="")),1001,0),3)</f>
        <v>0</v>
      </c>
      <c r="B229" s="69"/>
      <c r="C229" s="87"/>
      <c r="E229" s="243" t="s">
        <v>94</v>
      </c>
      <c r="F229" s="244" t="s">
        <v>140</v>
      </c>
      <c r="G229" s="245"/>
      <c r="H229" s="245"/>
      <c r="I229" s="245"/>
      <c r="J229" s="245"/>
      <c r="K229" s="246"/>
      <c r="L229" s="7"/>
      <c r="M229" s="8"/>
      <c r="N229" s="2"/>
      <c r="O229" s="5"/>
      <c r="P229" s="5"/>
      <c r="Q229" s="2"/>
      <c r="R229" s="278"/>
      <c r="S229" s="278"/>
      <c r="T229" s="279"/>
      <c r="U229" s="279"/>
      <c r="V229" s="279"/>
      <c r="W229" s="279"/>
      <c r="X229" s="279"/>
      <c r="Y229" s="280"/>
      <c r="Z229" s="92"/>
      <c r="AA229" s="216"/>
    </row>
    <row r="230" spans="1:27" ht="20.100000000000001" customHeight="1" x14ac:dyDescent="0.15">
      <c r="A230" s="69">
        <f>IFERROR(IF(AND($L230="○", OR(TRIM($N230)="",TRIM($O230)="",TRIM($P230)="")),1001,0),3)</f>
        <v>0</v>
      </c>
      <c r="B230" s="69"/>
      <c r="C230" s="87"/>
      <c r="E230" s="243" t="s">
        <v>95</v>
      </c>
      <c r="F230" s="244" t="s">
        <v>141</v>
      </c>
      <c r="G230" s="245"/>
      <c r="H230" s="245"/>
      <c r="I230" s="245"/>
      <c r="J230" s="245"/>
      <c r="K230" s="246"/>
      <c r="L230" s="7"/>
      <c r="M230" s="8"/>
      <c r="N230" s="2"/>
      <c r="O230" s="5"/>
      <c r="P230" s="5"/>
      <c r="Q230" s="2"/>
      <c r="R230" s="278"/>
      <c r="S230" s="278"/>
      <c r="T230" s="279"/>
      <c r="U230" s="279"/>
      <c r="V230" s="279"/>
      <c r="W230" s="279"/>
      <c r="X230" s="279"/>
      <c r="Y230" s="280"/>
      <c r="Z230" s="92"/>
      <c r="AA230" s="216"/>
    </row>
    <row r="231" spans="1:27" ht="20.100000000000001" customHeight="1" x14ac:dyDescent="0.15">
      <c r="A231" s="69">
        <f>IFERROR(IF(AND($L231="○", OR(TRIM($N231)="",TRIM($O231)="",TRIM($P231)="")),1001,0),3)</f>
        <v>0</v>
      </c>
      <c r="B231" s="69"/>
      <c r="C231" s="87"/>
      <c r="E231" s="243" t="s">
        <v>96</v>
      </c>
      <c r="F231" s="244" t="s">
        <v>142</v>
      </c>
      <c r="G231" s="245"/>
      <c r="H231" s="245"/>
      <c r="I231" s="245"/>
      <c r="J231" s="245"/>
      <c r="K231" s="246"/>
      <c r="L231" s="7"/>
      <c r="M231" s="8"/>
      <c r="N231" s="2"/>
      <c r="O231" s="5"/>
      <c r="P231" s="5"/>
      <c r="Q231" s="2"/>
      <c r="R231" s="278"/>
      <c r="S231" s="278"/>
      <c r="T231" s="279"/>
      <c r="U231" s="279"/>
      <c r="V231" s="279"/>
      <c r="W231" s="279"/>
      <c r="X231" s="279"/>
      <c r="Y231" s="280"/>
      <c r="Z231" s="92"/>
      <c r="AA231" s="216"/>
    </row>
    <row r="232" spans="1:27" ht="20.100000000000001" customHeight="1" x14ac:dyDescent="0.15">
      <c r="A232" s="69">
        <f>IFERROR(IF(AND($L232="○", OR(TRIM($N232)="",TRIM($O232)="",TRIM($P232)="")),1001,0),3)</f>
        <v>0</v>
      </c>
      <c r="B232" s="69"/>
      <c r="C232" s="87"/>
      <c r="E232" s="243" t="s">
        <v>97</v>
      </c>
      <c r="F232" s="244" t="s">
        <v>143</v>
      </c>
      <c r="G232" s="245"/>
      <c r="H232" s="245"/>
      <c r="I232" s="245"/>
      <c r="J232" s="245"/>
      <c r="K232" s="246"/>
      <c r="L232" s="7"/>
      <c r="M232" s="8"/>
      <c r="N232" s="2"/>
      <c r="O232" s="5"/>
      <c r="P232" s="5"/>
      <c r="Q232" s="2"/>
      <c r="R232" s="278"/>
      <c r="S232" s="278"/>
      <c r="T232" s="279"/>
      <c r="U232" s="279"/>
      <c r="V232" s="279"/>
      <c r="W232" s="279"/>
      <c r="X232" s="279"/>
      <c r="Y232" s="280"/>
      <c r="Z232" s="92"/>
      <c r="AA232" s="216"/>
    </row>
    <row r="233" spans="1:27" ht="20.100000000000001" customHeight="1" x14ac:dyDescent="0.15">
      <c r="A233" s="69">
        <f>IFERROR(IF(AND($L233="○", OR(TRIM($N233)="",TRIM($O233)="",TRIM($P233)="")),1001,0),3)</f>
        <v>0</v>
      </c>
      <c r="B233" s="69"/>
      <c r="C233" s="87"/>
      <c r="E233" s="243" t="s">
        <v>98</v>
      </c>
      <c r="F233" s="244" t="s">
        <v>144</v>
      </c>
      <c r="G233" s="245"/>
      <c r="H233" s="245"/>
      <c r="I233" s="245"/>
      <c r="J233" s="245"/>
      <c r="K233" s="246"/>
      <c r="L233" s="7"/>
      <c r="M233" s="8"/>
      <c r="N233" s="2"/>
      <c r="O233" s="5"/>
      <c r="P233" s="5"/>
      <c r="Q233" s="2"/>
      <c r="R233" s="278"/>
      <c r="S233" s="278"/>
      <c r="T233" s="279"/>
      <c r="U233" s="279"/>
      <c r="V233" s="279"/>
      <c r="W233" s="279"/>
      <c r="X233" s="279"/>
      <c r="Y233" s="280"/>
      <c r="Z233" s="92"/>
      <c r="AA233" s="216"/>
    </row>
    <row r="234" spans="1:27" ht="20.100000000000001" customHeight="1" x14ac:dyDescent="0.15">
      <c r="A234" s="69">
        <f>IFERROR(IF(AND($L234="○", OR(TRIM($N234)="",TRIM($O234)="",TRIM($P234)="")),1001,0),3)</f>
        <v>0</v>
      </c>
      <c r="B234" s="69"/>
      <c r="C234" s="87"/>
      <c r="E234" s="243" t="s">
        <v>99</v>
      </c>
      <c r="F234" s="244" t="s">
        <v>145</v>
      </c>
      <c r="G234" s="245"/>
      <c r="H234" s="245"/>
      <c r="I234" s="245"/>
      <c r="J234" s="245"/>
      <c r="K234" s="246"/>
      <c r="L234" s="7"/>
      <c r="M234" s="8"/>
      <c r="N234" s="2"/>
      <c r="O234" s="5"/>
      <c r="P234" s="5"/>
      <c r="Q234" s="2"/>
      <c r="R234" s="278"/>
      <c r="S234" s="278"/>
      <c r="T234" s="279"/>
      <c r="U234" s="279"/>
      <c r="V234" s="279"/>
      <c r="W234" s="279"/>
      <c r="X234" s="279"/>
      <c r="Y234" s="280"/>
      <c r="Z234" s="92"/>
      <c r="AA234" s="216"/>
    </row>
    <row r="235" spans="1:27" ht="20.100000000000001" customHeight="1" x14ac:dyDescent="0.15">
      <c r="A235" s="69">
        <f>IFERROR(IF(AND($L235="○", OR(TRIM($N235)="",TRIM($O235)="",TRIM($P235)="")),1001,0),3)</f>
        <v>0</v>
      </c>
      <c r="B235" s="69"/>
      <c r="C235" s="87"/>
      <c r="E235" s="243" t="s">
        <v>100</v>
      </c>
      <c r="F235" s="244" t="s">
        <v>146</v>
      </c>
      <c r="G235" s="245"/>
      <c r="H235" s="245"/>
      <c r="I235" s="245"/>
      <c r="J235" s="245"/>
      <c r="K235" s="246"/>
      <c r="L235" s="7"/>
      <c r="M235" s="8"/>
      <c r="N235" s="2"/>
      <c r="O235" s="5"/>
      <c r="P235" s="5"/>
      <c r="Q235" s="2"/>
      <c r="R235" s="278"/>
      <c r="S235" s="278"/>
      <c r="T235" s="279"/>
      <c r="U235" s="279"/>
      <c r="V235" s="279"/>
      <c r="W235" s="279"/>
      <c r="X235" s="279"/>
      <c r="Y235" s="280"/>
      <c r="Z235" s="92"/>
      <c r="AA235" s="216"/>
    </row>
    <row r="236" spans="1:27" ht="20.100000000000001" customHeight="1" x14ac:dyDescent="0.15">
      <c r="A236" s="69">
        <f>IFERROR(IF(AND($L236="○", OR(TRIM($N236)="",TRIM($O236)="",TRIM($P236)="")),1001,0),3)</f>
        <v>0</v>
      </c>
      <c r="B236" s="69"/>
      <c r="C236" s="87"/>
      <c r="E236" s="243" t="s">
        <v>101</v>
      </c>
      <c r="F236" s="244" t="s">
        <v>147</v>
      </c>
      <c r="G236" s="245"/>
      <c r="H236" s="245"/>
      <c r="I236" s="245"/>
      <c r="J236" s="245"/>
      <c r="K236" s="246"/>
      <c r="L236" s="7"/>
      <c r="M236" s="8"/>
      <c r="N236" s="2"/>
      <c r="O236" s="5"/>
      <c r="P236" s="5"/>
      <c r="Q236" s="2"/>
      <c r="R236" s="278"/>
      <c r="S236" s="278"/>
      <c r="T236" s="279"/>
      <c r="U236" s="279"/>
      <c r="V236" s="279"/>
      <c r="W236" s="279"/>
      <c r="X236" s="279"/>
      <c r="Y236" s="280"/>
      <c r="Z236" s="92"/>
      <c r="AA236" s="216"/>
    </row>
    <row r="237" spans="1:27" ht="20.100000000000001" customHeight="1" x14ac:dyDescent="0.15">
      <c r="A237" s="69">
        <f>IFERROR(IF(AND($L237="○", OR(TRIM($N237)="",TRIM($O237)="",TRIM($P237)="")),1001,0),3)</f>
        <v>0</v>
      </c>
      <c r="B237" s="69"/>
      <c r="C237" s="96"/>
      <c r="E237" s="243" t="s">
        <v>102</v>
      </c>
      <c r="F237" s="244" t="s">
        <v>148</v>
      </c>
      <c r="G237" s="245"/>
      <c r="H237" s="245"/>
      <c r="I237" s="245"/>
      <c r="J237" s="245"/>
      <c r="K237" s="246"/>
      <c r="L237" s="7"/>
      <c r="M237" s="8"/>
      <c r="N237" s="2"/>
      <c r="O237" s="5"/>
      <c r="P237" s="5"/>
      <c r="Q237" s="2"/>
      <c r="R237" s="278"/>
      <c r="S237" s="278"/>
      <c r="T237" s="279"/>
      <c r="U237" s="279"/>
      <c r="V237" s="279"/>
      <c r="W237" s="279"/>
      <c r="X237" s="279"/>
      <c r="Y237" s="280"/>
      <c r="Z237" s="136"/>
      <c r="AA237" s="125"/>
    </row>
    <row r="238" spans="1:27" ht="20.100000000000001" customHeight="1" x14ac:dyDescent="0.15">
      <c r="A238" s="69">
        <f>IFERROR(IF(AND($L238="○", OR(TRIM($N238)="",TRIM($O238)="",TRIM($P238)="")),1001,0),3)</f>
        <v>0</v>
      </c>
      <c r="B238" s="69"/>
      <c r="C238" s="87"/>
      <c r="E238" s="243" t="s">
        <v>103</v>
      </c>
      <c r="F238" s="244" t="s">
        <v>149</v>
      </c>
      <c r="G238" s="245"/>
      <c r="H238" s="245"/>
      <c r="I238" s="245"/>
      <c r="J238" s="245"/>
      <c r="K238" s="246"/>
      <c r="L238" s="7"/>
      <c r="M238" s="8"/>
      <c r="N238" s="2"/>
      <c r="O238" s="5"/>
      <c r="P238" s="5"/>
      <c r="Q238" s="2"/>
      <c r="R238" s="278"/>
      <c r="S238" s="278"/>
      <c r="T238" s="279"/>
      <c r="U238" s="279"/>
      <c r="V238" s="279"/>
      <c r="W238" s="279"/>
      <c r="X238" s="279"/>
      <c r="Y238" s="280"/>
      <c r="Z238" s="92"/>
      <c r="AA238" s="216"/>
    </row>
    <row r="239" spans="1:27" ht="20.100000000000001" customHeight="1" x14ac:dyDescent="0.15">
      <c r="A239" s="69">
        <f>IFERROR(IF(AND($L239="○", OR(TRIM($N239)="",TRIM($O239)="",TRIM($P239)="")),1001,0),3)</f>
        <v>0</v>
      </c>
      <c r="B239" s="69"/>
      <c r="C239" s="87"/>
      <c r="E239" s="243" t="s">
        <v>104</v>
      </c>
      <c r="F239" s="244" t="s">
        <v>150</v>
      </c>
      <c r="G239" s="245"/>
      <c r="H239" s="245"/>
      <c r="I239" s="245"/>
      <c r="J239" s="245"/>
      <c r="K239" s="246"/>
      <c r="L239" s="7"/>
      <c r="M239" s="8"/>
      <c r="N239" s="2"/>
      <c r="O239" s="5"/>
      <c r="P239" s="5"/>
      <c r="Q239" s="2"/>
      <c r="R239" s="278"/>
      <c r="S239" s="278"/>
      <c r="T239" s="279"/>
      <c r="U239" s="279"/>
      <c r="V239" s="279"/>
      <c r="W239" s="279"/>
      <c r="X239" s="279"/>
      <c r="Y239" s="280"/>
      <c r="Z239" s="92"/>
      <c r="AA239" s="216"/>
    </row>
    <row r="240" spans="1:27" ht="20.100000000000001" customHeight="1" x14ac:dyDescent="0.15">
      <c r="A240" s="69">
        <f>IFERROR(IF(AND($L240="○", OR(TRIM($N240)="",TRIM($O240)="",TRIM($P240)="")),1001,0),3)</f>
        <v>0</v>
      </c>
      <c r="B240" s="69"/>
      <c r="C240" s="87"/>
      <c r="E240" s="243" t="s">
        <v>105</v>
      </c>
      <c r="F240" s="244" t="s">
        <v>151</v>
      </c>
      <c r="G240" s="245"/>
      <c r="H240" s="245"/>
      <c r="I240" s="245"/>
      <c r="J240" s="245"/>
      <c r="K240" s="246"/>
      <c r="L240" s="7"/>
      <c r="M240" s="8"/>
      <c r="N240" s="2"/>
      <c r="O240" s="5"/>
      <c r="P240" s="5"/>
      <c r="Q240" s="2"/>
      <c r="R240" s="278"/>
      <c r="S240" s="278"/>
      <c r="T240" s="279"/>
      <c r="U240" s="279"/>
      <c r="V240" s="279"/>
      <c r="W240" s="279"/>
      <c r="X240" s="279"/>
      <c r="Y240" s="280"/>
      <c r="Z240" s="92"/>
      <c r="AA240" s="216"/>
    </row>
    <row r="241" spans="1:27" ht="20.100000000000001" customHeight="1" x14ac:dyDescent="0.15">
      <c r="A241" s="69">
        <f>IFERROR(IF(AND($L241="○", OR(TRIM($N241)="",TRIM($O241)="",TRIM($P241)="")),1001,0),3)</f>
        <v>0</v>
      </c>
      <c r="B241" s="69"/>
      <c r="C241" s="87"/>
      <c r="E241" s="243" t="s">
        <v>106</v>
      </c>
      <c r="F241" s="244" t="s">
        <v>152</v>
      </c>
      <c r="G241" s="245"/>
      <c r="H241" s="245"/>
      <c r="I241" s="245"/>
      <c r="J241" s="245"/>
      <c r="K241" s="246"/>
      <c r="L241" s="7"/>
      <c r="M241" s="8"/>
      <c r="N241" s="2"/>
      <c r="O241" s="5"/>
      <c r="P241" s="5"/>
      <c r="Q241" s="2"/>
      <c r="R241" s="278"/>
      <c r="S241" s="278"/>
      <c r="T241" s="279"/>
      <c r="U241" s="279"/>
      <c r="V241" s="279"/>
      <c r="W241" s="279"/>
      <c r="X241" s="279"/>
      <c r="Y241" s="280"/>
      <c r="Z241" s="92"/>
      <c r="AA241" s="216"/>
    </row>
    <row r="242" spans="1:27" ht="20.100000000000001" customHeight="1" x14ac:dyDescent="0.15">
      <c r="A242" s="69">
        <f>IFERROR(IF(AND($L242="○", OR(TRIM($N242)="",TRIM($O242)="",TRIM($P242)="")),1001,0),3)</f>
        <v>0</v>
      </c>
      <c r="B242" s="69"/>
      <c r="C242" s="87"/>
      <c r="E242" s="243" t="s">
        <v>107</v>
      </c>
      <c r="F242" s="244" t="s">
        <v>153</v>
      </c>
      <c r="G242" s="245"/>
      <c r="H242" s="245"/>
      <c r="I242" s="245"/>
      <c r="J242" s="245"/>
      <c r="K242" s="246"/>
      <c r="L242" s="7"/>
      <c r="M242" s="8"/>
      <c r="N242" s="2"/>
      <c r="O242" s="5"/>
      <c r="P242" s="5"/>
      <c r="Q242" s="2"/>
      <c r="R242" s="278"/>
      <c r="S242" s="278"/>
      <c r="T242" s="279"/>
      <c r="U242" s="279"/>
      <c r="V242" s="279"/>
      <c r="W242" s="279"/>
      <c r="X242" s="279"/>
      <c r="Y242" s="280"/>
      <c r="Z242" s="92"/>
      <c r="AA242" s="216"/>
    </row>
    <row r="243" spans="1:27" ht="20.100000000000001" customHeight="1" x14ac:dyDescent="0.15">
      <c r="A243" s="69">
        <f>IFERROR(IF(AND($L243="○", OR(TRIM($N243)="",TRIM($O243)="",TRIM($P243)="")),1001,0),3)</f>
        <v>0</v>
      </c>
      <c r="B243" s="69"/>
      <c r="C243" s="87"/>
      <c r="E243" s="243" t="s">
        <v>108</v>
      </c>
      <c r="F243" s="244" t="s">
        <v>154</v>
      </c>
      <c r="G243" s="245"/>
      <c r="H243" s="245"/>
      <c r="I243" s="245"/>
      <c r="J243" s="245"/>
      <c r="K243" s="246"/>
      <c r="L243" s="7"/>
      <c r="M243" s="8"/>
      <c r="N243" s="2"/>
      <c r="O243" s="5"/>
      <c r="P243" s="5"/>
      <c r="Q243" s="2"/>
      <c r="R243" s="278"/>
      <c r="S243" s="278"/>
      <c r="T243" s="279"/>
      <c r="U243" s="279"/>
      <c r="V243" s="279"/>
      <c r="W243" s="279"/>
      <c r="X243" s="279"/>
      <c r="Y243" s="280"/>
      <c r="Z243" s="92"/>
      <c r="AA243" s="216"/>
    </row>
    <row r="244" spans="1:27" ht="20.100000000000001" customHeight="1" x14ac:dyDescent="0.15">
      <c r="A244" s="69">
        <f>IFERROR(IF(AND($L244="○", OR(TRIM($N244)="",TRIM($O244)="",TRIM($P244)="")),1001,0),3)</f>
        <v>0</v>
      </c>
      <c r="B244" s="69"/>
      <c r="C244" s="87"/>
      <c r="E244" s="243" t="s">
        <v>109</v>
      </c>
      <c r="F244" s="244" t="s">
        <v>155</v>
      </c>
      <c r="G244" s="245"/>
      <c r="H244" s="245"/>
      <c r="I244" s="245"/>
      <c r="J244" s="245"/>
      <c r="K244" s="246"/>
      <c r="L244" s="7"/>
      <c r="M244" s="8"/>
      <c r="N244" s="2"/>
      <c r="O244" s="5"/>
      <c r="P244" s="5"/>
      <c r="Q244" s="2"/>
      <c r="R244" s="278"/>
      <c r="S244" s="278"/>
      <c r="T244" s="279"/>
      <c r="U244" s="279"/>
      <c r="V244" s="279"/>
      <c r="W244" s="279"/>
      <c r="X244" s="279"/>
      <c r="Y244" s="280"/>
      <c r="Z244" s="92"/>
      <c r="AA244" s="216"/>
    </row>
    <row r="245" spans="1:27" ht="20.100000000000001" customHeight="1" x14ac:dyDescent="0.15">
      <c r="A245" s="69">
        <f>IFERROR(IF(AND($L245="○", OR(TRIM($N245)="",TRIM($O245)="",TRIM($P245)="")),1001,0),3)</f>
        <v>0</v>
      </c>
      <c r="B245" s="69"/>
      <c r="C245" s="87"/>
      <c r="E245" s="243" t="s">
        <v>110</v>
      </c>
      <c r="F245" s="244" t="s">
        <v>156</v>
      </c>
      <c r="G245" s="245"/>
      <c r="H245" s="245"/>
      <c r="I245" s="245"/>
      <c r="J245" s="245"/>
      <c r="K245" s="246"/>
      <c r="L245" s="7"/>
      <c r="M245" s="8"/>
      <c r="N245" s="2"/>
      <c r="O245" s="5"/>
      <c r="P245" s="5"/>
      <c r="Q245" s="2"/>
      <c r="R245" s="278"/>
      <c r="S245" s="278"/>
      <c r="T245" s="279"/>
      <c r="U245" s="279"/>
      <c r="V245" s="279"/>
      <c r="W245" s="279"/>
      <c r="X245" s="279"/>
      <c r="Y245" s="280"/>
      <c r="Z245" s="92"/>
      <c r="AA245" s="216"/>
    </row>
    <row r="246" spans="1:27" ht="20.100000000000001" customHeight="1" x14ac:dyDescent="0.15">
      <c r="A246" s="69">
        <f>IFERROR(IF(AND($L246="○", OR(TRIM($N246)="",TRIM($O246)="",TRIM($P246)="")),1001,0),3)</f>
        <v>0</v>
      </c>
      <c r="B246" s="69"/>
      <c r="C246" s="87"/>
      <c r="E246" s="243" t="s">
        <v>111</v>
      </c>
      <c r="F246" s="244" t="s">
        <v>157</v>
      </c>
      <c r="G246" s="245"/>
      <c r="H246" s="245"/>
      <c r="I246" s="245"/>
      <c r="J246" s="245"/>
      <c r="K246" s="246"/>
      <c r="L246" s="7"/>
      <c r="M246" s="8"/>
      <c r="N246" s="2"/>
      <c r="O246" s="5"/>
      <c r="P246" s="5"/>
      <c r="Q246" s="2"/>
      <c r="R246" s="278"/>
      <c r="S246" s="278"/>
      <c r="T246" s="279"/>
      <c r="U246" s="279"/>
      <c r="V246" s="279"/>
      <c r="W246" s="279"/>
      <c r="X246" s="279"/>
      <c r="Y246" s="280"/>
      <c r="Z246" s="92"/>
      <c r="AA246" s="216"/>
    </row>
    <row r="247" spans="1:27" ht="20.100000000000001" customHeight="1" x14ac:dyDescent="0.15">
      <c r="A247" s="69">
        <f>IFERROR(IF(AND($L247="○", TRIM($P247)=""),1001,0),3)</f>
        <v>0</v>
      </c>
      <c r="B247" s="69"/>
      <c r="C247" s="87"/>
      <c r="E247" s="247" t="s">
        <v>179</v>
      </c>
      <c r="F247" s="248" t="s">
        <v>178</v>
      </c>
      <c r="G247" s="249"/>
      <c r="H247" s="249"/>
      <c r="I247" s="249"/>
      <c r="J247" s="249"/>
      <c r="K247" s="250"/>
      <c r="L247" s="9"/>
      <c r="M247" s="10"/>
      <c r="N247" s="251"/>
      <c r="O247" s="252"/>
      <c r="P247" s="6"/>
      <c r="Q247" s="253"/>
      <c r="R247" s="254"/>
      <c r="S247" s="254"/>
      <c r="T247" s="254"/>
      <c r="U247" s="254"/>
      <c r="V247" s="254"/>
      <c r="W247" s="254"/>
      <c r="X247" s="254"/>
      <c r="Y247" s="255"/>
      <c r="Z247" s="92"/>
      <c r="AA247" s="216"/>
    </row>
    <row r="248" spans="1:27" ht="20.100000000000001" customHeight="1" x14ac:dyDescent="0.15">
      <c r="A248" s="69"/>
      <c r="B248" s="69"/>
      <c r="C248" s="107"/>
      <c r="D248" s="108"/>
      <c r="E248" s="108"/>
      <c r="F248" s="108"/>
      <c r="G248" s="108"/>
      <c r="H248" s="108"/>
      <c r="I248" s="108"/>
      <c r="J248" s="108"/>
      <c r="K248" s="108"/>
      <c r="L248" s="108"/>
      <c r="M248" s="256"/>
      <c r="N248" s="108"/>
      <c r="O248" s="138"/>
      <c r="P248" s="109"/>
      <c r="Q248" s="132"/>
      <c r="R248" s="132"/>
      <c r="S248" s="132"/>
      <c r="T248" s="132"/>
      <c r="U248" s="132"/>
      <c r="V248" s="132"/>
      <c r="W248" s="132"/>
      <c r="X248" s="132"/>
      <c r="Y248" s="109"/>
      <c r="Z248" s="111"/>
    </row>
    <row r="249" spans="1:27" ht="20.100000000000001" customHeight="1" x14ac:dyDescent="0.15"/>
    <row r="250" spans="1:27" ht="19.899999999999999" customHeight="1" x14ac:dyDescent="0.15">
      <c r="M250" s="218"/>
      <c r="O250" s="125"/>
      <c r="Q250" s="219"/>
      <c r="R250" s="219"/>
      <c r="S250" s="219"/>
      <c r="T250" s="219"/>
      <c r="U250" s="219"/>
      <c r="V250" s="219"/>
      <c r="W250" s="219"/>
      <c r="X250" s="219"/>
    </row>
    <row r="251" spans="1:27" ht="20.100000000000001" customHeight="1" x14ac:dyDescent="0.15">
      <c r="B251" s="69"/>
      <c r="C251" s="80" t="s">
        <v>221</v>
      </c>
      <c r="D251" s="81"/>
      <c r="E251" s="81"/>
      <c r="F251" s="81"/>
      <c r="G251" s="81"/>
      <c r="H251" s="82"/>
      <c r="I251" s="217"/>
      <c r="L251" s="218"/>
      <c r="N251" s="125"/>
      <c r="P251" s="219"/>
      <c r="Q251" s="219"/>
      <c r="R251" s="219"/>
      <c r="S251" s="125"/>
      <c r="T251" s="125"/>
      <c r="U251" s="125"/>
      <c r="V251" s="125"/>
      <c r="W251" s="125"/>
      <c r="X251" s="125"/>
      <c r="Y251" s="125"/>
      <c r="AA251" s="125"/>
    </row>
    <row r="252" spans="1:27" ht="15" customHeight="1" x14ac:dyDescent="0.15">
      <c r="B252" s="69"/>
      <c r="C252" s="83"/>
      <c r="D252" s="93"/>
      <c r="E252" s="127"/>
      <c r="F252" s="127"/>
      <c r="G252" s="127"/>
      <c r="H252" s="127"/>
      <c r="I252" s="127"/>
      <c r="J252" s="85"/>
      <c r="K252" s="85"/>
      <c r="L252" s="85"/>
      <c r="M252" s="85"/>
      <c r="N252" s="85"/>
      <c r="O252" s="85"/>
      <c r="P252" s="85"/>
      <c r="Q252" s="85"/>
      <c r="R252" s="85"/>
      <c r="S252" s="85"/>
      <c r="T252" s="85"/>
      <c r="U252" s="85"/>
      <c r="V252" s="85"/>
      <c r="W252" s="85"/>
      <c r="X252" s="85"/>
      <c r="Y252" s="85"/>
      <c r="Z252" s="86"/>
      <c r="AA252" s="125"/>
    </row>
    <row r="253" spans="1:27" ht="60" customHeight="1" x14ac:dyDescent="0.15">
      <c r="B253" s="69"/>
      <c r="C253" s="83"/>
      <c r="D253" s="257" t="s">
        <v>256</v>
      </c>
      <c r="E253" s="258"/>
      <c r="F253" s="258"/>
      <c r="G253" s="258"/>
      <c r="H253" s="258"/>
      <c r="I253" s="258"/>
      <c r="J253" s="258"/>
      <c r="K253" s="258"/>
      <c r="L253" s="258"/>
      <c r="M253" s="258"/>
      <c r="N253" s="258"/>
      <c r="O253" s="258"/>
      <c r="P253" s="258"/>
      <c r="Q253" s="258"/>
      <c r="R253" s="258"/>
      <c r="S253" s="258"/>
      <c r="T253" s="258"/>
      <c r="U253" s="258"/>
      <c r="V253" s="258"/>
      <c r="W253" s="258"/>
      <c r="X253" s="258"/>
      <c r="Y253" s="258"/>
      <c r="Z253" s="92"/>
      <c r="AA253" s="125"/>
    </row>
    <row r="254" spans="1:27" ht="19.899999999999999" customHeight="1" x14ac:dyDescent="0.15">
      <c r="A254" s="62"/>
      <c r="B254" s="62"/>
      <c r="C254" s="96"/>
      <c r="D254" s="88">
        <f>D252+1</f>
        <v>1</v>
      </c>
      <c r="E254" s="93" t="s">
        <v>260</v>
      </c>
      <c r="F254" s="93"/>
      <c r="G254" s="93"/>
      <c r="H254" s="93"/>
      <c r="I254" s="259"/>
      <c r="J254" s="117"/>
      <c r="K254" s="260"/>
      <c r="L254" s="117"/>
      <c r="M254" s="117"/>
      <c r="N254" s="113"/>
      <c r="O254" s="113"/>
      <c r="P254" s="113"/>
      <c r="Q254" s="113"/>
      <c r="R254" s="113"/>
      <c r="S254" s="113"/>
      <c r="T254" s="113"/>
      <c r="U254" s="113"/>
      <c r="V254" s="93"/>
      <c r="Z254" s="136"/>
    </row>
    <row r="255" spans="1:27" ht="19.899999999999999" customHeight="1" x14ac:dyDescent="0.15">
      <c r="A255" s="62"/>
      <c r="B255" s="62"/>
      <c r="C255" s="96"/>
      <c r="D255" s="93"/>
      <c r="E255" s="261" t="s">
        <v>223</v>
      </c>
      <c r="F255" s="261"/>
      <c r="G255" s="261"/>
      <c r="H255" s="261"/>
      <c r="I255" s="59"/>
      <c r="J255" s="59"/>
      <c r="K255" s="59"/>
      <c r="L255" s="59"/>
      <c r="M255" s="59"/>
      <c r="N255" s="262" t="s">
        <v>245</v>
      </c>
      <c r="O255" s="113"/>
      <c r="P255" s="113"/>
      <c r="Q255" s="113"/>
      <c r="R255" s="113"/>
      <c r="S255" s="113"/>
      <c r="T255" s="113"/>
      <c r="U255" s="113"/>
      <c r="V255" s="93"/>
      <c r="Z255" s="136"/>
    </row>
    <row r="256" spans="1:27" ht="19.899999999999999" customHeight="1" x14ac:dyDescent="0.15">
      <c r="A256" s="62"/>
      <c r="B256" s="62"/>
      <c r="C256" s="96"/>
      <c r="D256" s="93"/>
      <c r="E256" s="263"/>
      <c r="F256" s="263"/>
      <c r="G256" s="263"/>
      <c r="H256" s="263"/>
      <c r="I256" s="263"/>
      <c r="J256" s="263"/>
      <c r="K256" s="263"/>
      <c r="L256" s="263"/>
      <c r="M256" s="263"/>
      <c r="N256" s="263"/>
      <c r="O256" s="113"/>
      <c r="P256" s="113"/>
      <c r="Q256" s="113"/>
      <c r="R256" s="113"/>
      <c r="S256" s="113"/>
      <c r="T256" s="113"/>
      <c r="U256" s="113"/>
      <c r="V256" s="93"/>
      <c r="Z256" s="136"/>
    </row>
    <row r="257" spans="1:26" ht="19.899999999999999" customHeight="1" x14ac:dyDescent="0.15">
      <c r="A257" s="62"/>
      <c r="B257" s="62"/>
      <c r="C257" s="96"/>
      <c r="D257" s="93"/>
      <c r="E257" s="89" t="s">
        <v>224</v>
      </c>
      <c r="F257" s="89"/>
      <c r="G257" s="89"/>
      <c r="H257" s="89"/>
      <c r="I257" s="59"/>
      <c r="J257" s="59"/>
      <c r="K257" s="59"/>
      <c r="L257" s="59"/>
      <c r="M257" s="59"/>
      <c r="N257" s="262" t="s">
        <v>245</v>
      </c>
      <c r="O257" s="113"/>
      <c r="P257" s="113"/>
      <c r="Q257" s="113"/>
      <c r="R257" s="113"/>
      <c r="S257" s="113"/>
      <c r="T257" s="113"/>
      <c r="U257" s="113"/>
      <c r="V257" s="93"/>
      <c r="Z257" s="136"/>
    </row>
    <row r="258" spans="1:26" ht="19.899999999999999" customHeight="1" x14ac:dyDescent="0.15">
      <c r="A258" s="62"/>
      <c r="B258" s="62"/>
      <c r="C258" s="96"/>
      <c r="D258" s="264"/>
      <c r="E258" s="265"/>
      <c r="F258" s="265"/>
      <c r="G258" s="265"/>
      <c r="H258" s="265"/>
      <c r="I258" s="266"/>
      <c r="J258" s="95"/>
      <c r="K258" s="266"/>
      <c r="L258" s="266"/>
      <c r="M258" s="266"/>
      <c r="N258" s="113"/>
      <c r="O258" s="113"/>
      <c r="P258" s="133"/>
      <c r="Q258" s="113"/>
      <c r="R258" s="113"/>
      <c r="S258" s="113"/>
      <c r="T258" s="113"/>
      <c r="U258" s="113"/>
      <c r="V258" s="113"/>
      <c r="W258" s="93"/>
      <c r="Z258" s="136"/>
    </row>
    <row r="259" spans="1:26" ht="19.899999999999999" customHeight="1" x14ac:dyDescent="0.15">
      <c r="B259" s="69"/>
      <c r="C259" s="87"/>
      <c r="D259" s="88">
        <v>2</v>
      </c>
      <c r="E259" s="64" t="s">
        <v>225</v>
      </c>
      <c r="Z259" s="92"/>
    </row>
    <row r="260" spans="1:26" ht="19.899999999999999" customHeight="1" x14ac:dyDescent="0.15">
      <c r="B260" s="69"/>
      <c r="C260" s="87"/>
      <c r="D260" s="88"/>
      <c r="E260" s="64" t="s">
        <v>227</v>
      </c>
      <c r="I260" s="59"/>
      <c r="J260" s="59"/>
      <c r="K260" s="59"/>
      <c r="L260" s="59"/>
      <c r="M260" s="59"/>
      <c r="N260" s="262" t="s">
        <v>245</v>
      </c>
      <c r="Z260" s="92"/>
    </row>
    <row r="261" spans="1:26" ht="19.899999999999999" customHeight="1" x14ac:dyDescent="0.15">
      <c r="B261" s="69"/>
      <c r="C261" s="87"/>
      <c r="E261" s="147"/>
      <c r="G261" s="267"/>
      <c r="H261" s="267"/>
      <c r="I261" s="267"/>
      <c r="J261" s="267"/>
      <c r="K261" s="267"/>
      <c r="L261" s="267"/>
      <c r="M261" s="267"/>
      <c r="N261" s="268"/>
      <c r="O261" s="268"/>
      <c r="P261" s="268"/>
      <c r="Q261" s="268"/>
      <c r="R261" s="268"/>
      <c r="S261" s="268"/>
      <c r="T261" s="268"/>
      <c r="U261" s="268"/>
      <c r="V261" s="268"/>
      <c r="W261" s="268"/>
      <c r="X261" s="268"/>
      <c r="Y261" s="268"/>
      <c r="Z261" s="92"/>
    </row>
    <row r="262" spans="1:26" ht="19.899999999999999" customHeight="1" x14ac:dyDescent="0.15">
      <c r="B262" s="69"/>
      <c r="C262" s="87"/>
      <c r="D262" s="88">
        <v>3</v>
      </c>
      <c r="E262" s="64" t="s">
        <v>226</v>
      </c>
      <c r="Z262" s="92"/>
    </row>
    <row r="263" spans="1:26" ht="19.899999999999999" customHeight="1" x14ac:dyDescent="0.15">
      <c r="B263" s="69"/>
      <c r="C263" s="87"/>
      <c r="D263" s="88"/>
      <c r="E263" s="64" t="s">
        <v>255</v>
      </c>
      <c r="I263" s="35"/>
      <c r="J263" s="35"/>
      <c r="K263" s="35"/>
      <c r="L263" s="35"/>
      <c r="M263" s="35"/>
      <c r="Z263" s="92"/>
    </row>
    <row r="264" spans="1:26" ht="24.95" customHeight="1" x14ac:dyDescent="0.15">
      <c r="B264" s="69"/>
      <c r="C264" s="87"/>
      <c r="D264" s="88"/>
      <c r="E264" s="147" t="s">
        <v>249</v>
      </c>
      <c r="J264" s="269" t="s">
        <v>244</v>
      </c>
      <c r="Z264" s="92"/>
    </row>
    <row r="265" spans="1:26" ht="19.899999999999999" customHeight="1" x14ac:dyDescent="0.15">
      <c r="B265" s="69"/>
      <c r="C265" s="87"/>
      <c r="E265" s="64" t="s">
        <v>222</v>
      </c>
      <c r="I265" s="59"/>
      <c r="J265" s="59"/>
      <c r="K265" s="59"/>
      <c r="L265" s="59"/>
      <c r="M265" s="59"/>
      <c r="N265" s="262" t="s">
        <v>245</v>
      </c>
      <c r="O265" s="268"/>
      <c r="P265" s="268"/>
      <c r="Q265" s="268"/>
      <c r="R265" s="268"/>
      <c r="S265" s="268"/>
      <c r="T265" s="268"/>
      <c r="U265" s="268"/>
      <c r="V265" s="268"/>
      <c r="W265" s="268"/>
      <c r="X265" s="268"/>
      <c r="Y265" s="268"/>
      <c r="Z265" s="92"/>
    </row>
    <row r="266" spans="1:26" ht="19.899999999999999" customHeight="1" x14ac:dyDescent="0.15">
      <c r="B266" s="69"/>
      <c r="C266" s="87"/>
      <c r="E266" s="147"/>
      <c r="J266" s="267"/>
      <c r="K266" s="267"/>
      <c r="L266" s="267"/>
      <c r="M266" s="267"/>
      <c r="N266" s="268"/>
      <c r="O266" s="268"/>
      <c r="P266" s="268"/>
      <c r="Q266" s="268"/>
      <c r="R266" s="268"/>
      <c r="S266" s="268"/>
      <c r="T266" s="268"/>
      <c r="U266" s="268"/>
      <c r="V266" s="268"/>
      <c r="W266" s="268"/>
      <c r="X266" s="268"/>
      <c r="Y266" s="268"/>
      <c r="Z266" s="92"/>
    </row>
    <row r="267" spans="1:26" ht="19.899999999999999" customHeight="1" x14ac:dyDescent="0.15">
      <c r="B267" s="69"/>
      <c r="C267" s="87"/>
      <c r="D267" s="88">
        <v>4</v>
      </c>
      <c r="E267" s="64" t="s">
        <v>228</v>
      </c>
      <c r="Z267" s="92"/>
    </row>
    <row r="268" spans="1:26" ht="19.899999999999999" customHeight="1" x14ac:dyDescent="0.15">
      <c r="B268" s="69"/>
      <c r="C268" s="87"/>
      <c r="D268" s="88"/>
      <c r="E268" s="64" t="s">
        <v>229</v>
      </c>
      <c r="I268" s="59"/>
      <c r="J268" s="59"/>
      <c r="K268" s="59"/>
      <c r="L268" s="59"/>
      <c r="M268" s="59"/>
      <c r="N268" s="262" t="s">
        <v>245</v>
      </c>
      <c r="Z268" s="92"/>
    </row>
    <row r="269" spans="1:26" ht="19.899999999999999" customHeight="1" x14ac:dyDescent="0.15">
      <c r="B269" s="69"/>
      <c r="C269" s="87"/>
      <c r="D269" s="88"/>
      <c r="J269" s="269" t="s">
        <v>248</v>
      </c>
      <c r="Z269" s="92"/>
    </row>
    <row r="270" spans="1:26" ht="19.899999999999999" customHeight="1" x14ac:dyDescent="0.15">
      <c r="B270" s="69"/>
      <c r="C270" s="87"/>
      <c r="D270" s="88"/>
      <c r="E270" s="64" t="s">
        <v>230</v>
      </c>
      <c r="I270" s="35"/>
      <c r="J270" s="35"/>
      <c r="K270" s="35"/>
      <c r="L270" s="35"/>
      <c r="M270" s="35"/>
      <c r="Z270" s="92"/>
    </row>
    <row r="271" spans="1:26" ht="19.899999999999999" customHeight="1" x14ac:dyDescent="0.15">
      <c r="B271" s="69"/>
      <c r="C271" s="87"/>
      <c r="D271" s="88"/>
      <c r="J271" s="269" t="s">
        <v>253</v>
      </c>
      <c r="Z271" s="92"/>
    </row>
    <row r="272" spans="1:26" ht="19.899999999999999" customHeight="1" x14ac:dyDescent="0.15">
      <c r="B272" s="69"/>
      <c r="C272" s="87"/>
      <c r="D272" s="88"/>
      <c r="E272" s="64" t="s">
        <v>250</v>
      </c>
      <c r="I272" s="35"/>
      <c r="J272" s="35"/>
      <c r="K272" s="35"/>
      <c r="L272" s="35"/>
      <c r="M272" s="35"/>
      <c r="Z272" s="92"/>
    </row>
    <row r="273" spans="2:26" ht="24.95" customHeight="1" x14ac:dyDescent="0.15">
      <c r="B273" s="69"/>
      <c r="C273" s="87"/>
      <c r="D273" s="88"/>
      <c r="E273" s="147" t="s">
        <v>251</v>
      </c>
      <c r="J273" s="269" t="s">
        <v>252</v>
      </c>
      <c r="Z273" s="92"/>
    </row>
    <row r="274" spans="2:26" ht="19.899999999999999" customHeight="1" x14ac:dyDescent="0.15">
      <c r="B274" s="69"/>
      <c r="C274" s="87"/>
      <c r="D274" s="88">
        <v>5</v>
      </c>
      <c r="E274" s="64" t="s">
        <v>231</v>
      </c>
      <c r="I274" s="35"/>
      <c r="J274" s="35"/>
      <c r="K274" s="35"/>
      <c r="L274" s="35"/>
      <c r="M274" s="35"/>
      <c r="Z274" s="92"/>
    </row>
    <row r="275" spans="2:26" ht="19.899999999999999" customHeight="1" x14ac:dyDescent="0.15">
      <c r="B275" s="69"/>
      <c r="C275" s="87"/>
      <c r="E275" s="147"/>
      <c r="J275" s="267" t="s">
        <v>232</v>
      </c>
      <c r="K275" s="267"/>
      <c r="L275" s="267"/>
      <c r="M275" s="267"/>
      <c r="N275" s="268"/>
      <c r="O275" s="268"/>
      <c r="P275" s="268"/>
      <c r="Q275" s="268"/>
      <c r="R275" s="268"/>
      <c r="S275" s="268"/>
      <c r="T275" s="268"/>
      <c r="U275" s="268"/>
      <c r="V275" s="268"/>
      <c r="W275" s="268"/>
      <c r="X275" s="268"/>
      <c r="Y275" s="268"/>
      <c r="Z275" s="92"/>
    </row>
    <row r="276" spans="2:26" ht="19.899999999999999" customHeight="1" x14ac:dyDescent="0.15">
      <c r="B276" s="69"/>
      <c r="C276" s="87"/>
      <c r="D276" s="88">
        <v>6</v>
      </c>
      <c r="E276" s="64" t="s">
        <v>254</v>
      </c>
      <c r="N276" s="93"/>
      <c r="Z276" s="92"/>
    </row>
    <row r="277" spans="2:26" ht="19.899999999999999" customHeight="1" x14ac:dyDescent="0.15">
      <c r="B277" s="69"/>
      <c r="C277" s="87"/>
      <c r="E277" s="64" t="s">
        <v>233</v>
      </c>
      <c r="I277" s="59"/>
      <c r="J277" s="59"/>
      <c r="K277" s="59"/>
      <c r="L277" s="59"/>
      <c r="M277" s="59"/>
      <c r="N277" s="262" t="s">
        <v>246</v>
      </c>
      <c r="O277" s="268"/>
      <c r="P277" s="268"/>
      <c r="Q277" s="268"/>
      <c r="R277" s="268"/>
      <c r="S277" s="268"/>
      <c r="T277" s="268"/>
      <c r="U277" s="268"/>
      <c r="V277" s="268"/>
      <c r="W277" s="268"/>
      <c r="X277" s="268"/>
      <c r="Y277" s="268"/>
      <c r="Z277" s="92"/>
    </row>
    <row r="278" spans="2:26" ht="19.899999999999999" customHeight="1" x14ac:dyDescent="0.15">
      <c r="B278" s="69"/>
      <c r="C278" s="87"/>
      <c r="E278" s="147"/>
      <c r="J278" s="267"/>
      <c r="K278" s="267"/>
      <c r="L278" s="267"/>
      <c r="M278" s="267"/>
      <c r="N278" s="268"/>
      <c r="O278" s="268"/>
      <c r="P278" s="268"/>
      <c r="Q278" s="268"/>
      <c r="R278" s="268"/>
      <c r="S278" s="268"/>
      <c r="T278" s="268"/>
      <c r="U278" s="268"/>
      <c r="V278" s="268"/>
      <c r="W278" s="268"/>
      <c r="X278" s="268"/>
      <c r="Y278" s="268"/>
      <c r="Z278" s="92"/>
    </row>
    <row r="279" spans="2:26" ht="19.899999999999999" customHeight="1" x14ac:dyDescent="0.15">
      <c r="B279" s="69"/>
      <c r="C279" s="87"/>
      <c r="D279" s="88">
        <v>7</v>
      </c>
      <c r="E279" s="64" t="s">
        <v>234</v>
      </c>
      <c r="I279" s="267"/>
      <c r="J279" s="267"/>
      <c r="K279" s="267"/>
      <c r="L279" s="267"/>
      <c r="M279" s="267"/>
      <c r="N279" s="268"/>
      <c r="O279" s="268"/>
      <c r="P279" s="268"/>
      <c r="Q279" s="268"/>
      <c r="R279" s="268"/>
      <c r="S279" s="268"/>
      <c r="T279" s="268"/>
      <c r="U279" s="268"/>
      <c r="V279" s="268"/>
      <c r="W279" s="268"/>
      <c r="X279" s="268"/>
      <c r="Z279" s="92"/>
    </row>
    <row r="280" spans="2:26" ht="19.899999999999999" customHeight="1" x14ac:dyDescent="0.15">
      <c r="B280" s="69"/>
      <c r="C280" s="87"/>
      <c r="E280" s="64" t="s">
        <v>235</v>
      </c>
      <c r="I280" s="59"/>
      <c r="J280" s="59"/>
      <c r="K280" s="59"/>
      <c r="L280" s="59"/>
      <c r="M280" s="59"/>
      <c r="N280" s="262" t="s">
        <v>245</v>
      </c>
      <c r="O280" s="268"/>
      <c r="P280" s="268"/>
      <c r="Q280" s="268"/>
      <c r="R280" s="268"/>
      <c r="S280" s="268"/>
      <c r="T280" s="268"/>
      <c r="U280" s="268"/>
      <c r="V280" s="268"/>
      <c r="W280" s="268"/>
      <c r="X280" s="268"/>
      <c r="Y280" s="268"/>
      <c r="Z280" s="92"/>
    </row>
    <row r="281" spans="2:26" ht="19.899999999999999" customHeight="1" x14ac:dyDescent="0.15">
      <c r="B281" s="69"/>
      <c r="C281" s="87"/>
      <c r="E281" s="147"/>
      <c r="N281" s="268"/>
      <c r="O281" s="268"/>
      <c r="P281" s="268"/>
      <c r="Q281" s="268"/>
      <c r="R281" s="268"/>
      <c r="S281" s="268"/>
      <c r="T281" s="268"/>
      <c r="U281" s="268"/>
      <c r="V281" s="268"/>
      <c r="W281" s="268"/>
      <c r="X281" s="268"/>
      <c r="Z281" s="92"/>
    </row>
    <row r="282" spans="2:26" ht="19.899999999999999" customHeight="1" x14ac:dyDescent="0.15">
      <c r="B282" s="69"/>
      <c r="C282" s="87"/>
      <c r="D282" s="88">
        <v>8</v>
      </c>
      <c r="E282" s="64" t="s">
        <v>236</v>
      </c>
      <c r="N282" s="268"/>
      <c r="O282" s="268"/>
      <c r="P282" s="268"/>
      <c r="Q282" s="268"/>
      <c r="R282" s="268"/>
      <c r="S282" s="268"/>
      <c r="T282" s="268"/>
      <c r="U282" s="268"/>
      <c r="V282" s="268"/>
      <c r="W282" s="268"/>
      <c r="X282" s="268"/>
      <c r="Z282" s="92"/>
    </row>
    <row r="283" spans="2:26" ht="19.899999999999999" customHeight="1" x14ac:dyDescent="0.15">
      <c r="B283" s="69"/>
      <c r="C283" s="87"/>
      <c r="E283" s="64" t="s">
        <v>237</v>
      </c>
      <c r="I283" s="36"/>
      <c r="J283" s="49"/>
      <c r="K283" s="49"/>
      <c r="L283" s="49"/>
      <c r="M283" s="49"/>
      <c r="N283" s="268"/>
      <c r="O283" s="268"/>
      <c r="P283" s="268"/>
      <c r="Q283" s="268"/>
      <c r="R283" s="268"/>
      <c r="S283" s="268"/>
      <c r="T283" s="268"/>
      <c r="U283" s="268"/>
      <c r="V283" s="268"/>
      <c r="W283" s="268"/>
      <c r="X283" s="268"/>
      <c r="Z283" s="92"/>
    </row>
    <row r="284" spans="2:26" ht="19.899999999999999" customHeight="1" x14ac:dyDescent="0.15">
      <c r="B284" s="69"/>
      <c r="C284" s="87"/>
      <c r="I284" s="90"/>
      <c r="J284" s="95" t="str">
        <f>日付例&amp;"　受講した場合、受講年月日を入力してください。"</f>
        <v>例)2025/4/1、R7/4/1　受講した場合、受講年月日を入力してください。</v>
      </c>
      <c r="K284" s="94"/>
      <c r="L284" s="94"/>
      <c r="M284" s="94"/>
      <c r="N284" s="268"/>
      <c r="O284" s="268"/>
      <c r="P284" s="268"/>
      <c r="Q284" s="268"/>
      <c r="R284" s="268"/>
      <c r="S284" s="268"/>
      <c r="T284" s="268"/>
      <c r="U284" s="268"/>
      <c r="V284" s="268"/>
      <c r="W284" s="268"/>
      <c r="X284" s="268"/>
      <c r="Z284" s="92"/>
    </row>
    <row r="285" spans="2:26" ht="19.899999999999999" customHeight="1" x14ac:dyDescent="0.15">
      <c r="B285" s="69"/>
      <c r="C285" s="87"/>
      <c r="D285" s="88">
        <v>9</v>
      </c>
      <c r="E285" s="64" t="s">
        <v>239</v>
      </c>
      <c r="N285" s="268"/>
      <c r="O285" s="268"/>
      <c r="P285" s="268"/>
      <c r="Q285" s="268"/>
      <c r="R285" s="268"/>
      <c r="S285" s="268"/>
      <c r="T285" s="268"/>
      <c r="U285" s="268"/>
      <c r="V285" s="268"/>
      <c r="W285" s="268"/>
      <c r="X285" s="268"/>
      <c r="Z285" s="92"/>
    </row>
    <row r="286" spans="2:26" ht="19.899999999999999" customHeight="1" x14ac:dyDescent="0.15">
      <c r="B286" s="69"/>
      <c r="C286" s="87"/>
      <c r="E286" s="64" t="s">
        <v>240</v>
      </c>
      <c r="I286" s="36"/>
      <c r="J286" s="49"/>
      <c r="K286" s="49"/>
      <c r="L286" s="49"/>
      <c r="M286" s="49"/>
      <c r="N286" s="268"/>
      <c r="O286" s="268"/>
      <c r="P286" s="268"/>
      <c r="Q286" s="268"/>
      <c r="R286" s="268"/>
      <c r="S286" s="268"/>
      <c r="T286" s="268"/>
      <c r="U286" s="268"/>
      <c r="V286" s="268"/>
      <c r="W286" s="268"/>
      <c r="X286" s="268"/>
      <c r="Z286" s="92"/>
    </row>
    <row r="287" spans="2:26" ht="19.899999999999999" customHeight="1" x14ac:dyDescent="0.15">
      <c r="B287" s="69"/>
      <c r="C287" s="87"/>
      <c r="E287" s="147"/>
      <c r="I287" s="90"/>
      <c r="J287" s="95" t="str">
        <f>日付例&amp;"　認定された場合、認定年月日を入力してください。"</f>
        <v>例)2025/4/1、R7/4/1　認定された場合、認定年月日を入力してください。</v>
      </c>
      <c r="K287" s="94"/>
      <c r="L287" s="94"/>
      <c r="M287" s="94"/>
      <c r="N287" s="268"/>
      <c r="O287" s="268"/>
      <c r="P287" s="268"/>
      <c r="Q287" s="268"/>
      <c r="R287" s="268"/>
      <c r="S287" s="268"/>
      <c r="T287" s="268"/>
      <c r="U287" s="268"/>
      <c r="V287" s="268"/>
      <c r="W287" s="268"/>
      <c r="X287" s="268"/>
      <c r="Z287" s="92"/>
    </row>
    <row r="288" spans="2:26" ht="19.899999999999999" customHeight="1" x14ac:dyDescent="0.15">
      <c r="B288" s="69"/>
      <c r="C288" s="87"/>
      <c r="D288" s="88">
        <v>10</v>
      </c>
      <c r="E288" s="64" t="s">
        <v>241</v>
      </c>
      <c r="N288" s="268"/>
      <c r="O288" s="268"/>
      <c r="P288" s="268"/>
      <c r="Q288" s="268"/>
      <c r="R288" s="268"/>
      <c r="S288" s="268"/>
      <c r="T288" s="268"/>
      <c r="U288" s="268"/>
      <c r="V288" s="268"/>
      <c r="W288" s="268"/>
      <c r="X288" s="268"/>
      <c r="Z288" s="92"/>
    </row>
    <row r="289" spans="2:27" ht="19.899999999999999" customHeight="1" x14ac:dyDescent="0.15">
      <c r="B289" s="69"/>
      <c r="C289" s="87"/>
      <c r="E289" s="64" t="s">
        <v>242</v>
      </c>
      <c r="I289" s="35"/>
      <c r="J289" s="35"/>
      <c r="K289" s="35"/>
      <c r="L289" s="35"/>
      <c r="M289" s="35"/>
      <c r="N289" s="268"/>
      <c r="O289" s="268"/>
      <c r="P289" s="268"/>
      <c r="Q289" s="268"/>
      <c r="R289" s="268"/>
      <c r="S289" s="268"/>
      <c r="T289" s="268"/>
      <c r="U289" s="268"/>
      <c r="V289" s="268"/>
      <c r="W289" s="268"/>
      <c r="X289" s="268"/>
      <c r="Z289" s="92"/>
    </row>
    <row r="290" spans="2:27" ht="19.899999999999999" customHeight="1" x14ac:dyDescent="0.15">
      <c r="B290" s="69"/>
      <c r="C290" s="87"/>
      <c r="E290" s="147"/>
      <c r="J290" s="269" t="s">
        <v>238</v>
      </c>
      <c r="N290" s="268"/>
      <c r="O290" s="268"/>
      <c r="P290" s="268"/>
      <c r="Q290" s="268"/>
      <c r="R290" s="268"/>
      <c r="S290" s="268"/>
      <c r="T290" s="268"/>
      <c r="U290" s="268"/>
      <c r="V290" s="268"/>
      <c r="W290" s="268"/>
      <c r="X290" s="268"/>
      <c r="Z290" s="92"/>
    </row>
    <row r="291" spans="2:27" ht="19.899999999999999" customHeight="1" x14ac:dyDescent="0.15">
      <c r="B291" s="69"/>
      <c r="C291" s="87"/>
      <c r="E291" s="64" t="s">
        <v>243</v>
      </c>
      <c r="I291" s="36"/>
      <c r="J291" s="49"/>
      <c r="K291" s="49"/>
      <c r="L291" s="49"/>
      <c r="M291" s="49"/>
      <c r="N291" s="268"/>
      <c r="O291" s="268"/>
      <c r="P291" s="268"/>
      <c r="Q291" s="268"/>
      <c r="R291" s="268"/>
      <c r="S291" s="268"/>
      <c r="T291" s="268"/>
      <c r="U291" s="268"/>
      <c r="V291" s="268"/>
      <c r="W291" s="268"/>
      <c r="X291" s="268"/>
      <c r="Z291" s="92"/>
    </row>
    <row r="292" spans="2:27" ht="19.899999999999999" customHeight="1" x14ac:dyDescent="0.15">
      <c r="B292" s="69"/>
      <c r="C292" s="87"/>
      <c r="E292" s="147"/>
      <c r="I292" s="90"/>
      <c r="J292" s="95" t="str">
        <f>日付例&amp;"　登録済みの場合、登録年月日を入力してください。"</f>
        <v>例)2025/4/1、R7/4/1　登録済みの場合、登録年月日を入力してください。</v>
      </c>
      <c r="K292" s="94"/>
      <c r="L292" s="94"/>
      <c r="M292" s="94"/>
      <c r="N292" s="268"/>
      <c r="O292" s="268"/>
      <c r="P292" s="268"/>
      <c r="Q292" s="268"/>
      <c r="R292" s="268"/>
      <c r="S292" s="268"/>
      <c r="T292" s="268"/>
      <c r="U292" s="268"/>
      <c r="V292" s="268"/>
      <c r="W292" s="268"/>
      <c r="X292" s="268"/>
      <c r="Z292" s="92"/>
    </row>
    <row r="293" spans="2:27" ht="19.899999999999999" customHeight="1" x14ac:dyDescent="0.15">
      <c r="C293" s="270"/>
      <c r="D293" s="141"/>
      <c r="E293" s="141"/>
      <c r="F293" s="141"/>
      <c r="G293" s="141"/>
      <c r="H293" s="141"/>
      <c r="I293" s="141"/>
      <c r="J293" s="141"/>
      <c r="K293" s="141"/>
      <c r="L293" s="141"/>
      <c r="M293" s="141"/>
      <c r="N293" s="141"/>
      <c r="O293" s="141"/>
      <c r="P293" s="141"/>
      <c r="Q293" s="141"/>
      <c r="R293" s="141"/>
      <c r="S293" s="141"/>
      <c r="T293" s="141"/>
      <c r="U293" s="141"/>
      <c r="V293" s="141"/>
      <c r="W293" s="141"/>
      <c r="X293" s="141"/>
      <c r="Y293" s="141"/>
      <c r="Z293" s="141"/>
      <c r="AA293" s="104"/>
    </row>
    <row r="294" spans="2:27" ht="19.899999999999999" customHeight="1" x14ac:dyDescent="0.15"/>
  </sheetData>
  <sheetProtection algorithmName="SHA-512" hashValue="Pp5rSop8xp9eo8pS4y2px4PQilwZThVJ/T6bN0gq5FO3mSjJVDwMjEl4BPd5W0OkgBg1/pGLzFGn8QfpD53AfA==" saltValue="rLS+Cqa5DjQYO5i2HMHYcA==" spinCount="100000" sheet="1" objects="1" scenarios="1"/>
  <dataConsolidate/>
  <mergeCells count="189">
    <mergeCell ref="I280:M280"/>
    <mergeCell ref="I283:M283"/>
    <mergeCell ref="I286:M286"/>
    <mergeCell ref="I289:M289"/>
    <mergeCell ref="I291:M291"/>
    <mergeCell ref="I274:M274"/>
    <mergeCell ref="I260:M260"/>
    <mergeCell ref="I263:M263"/>
    <mergeCell ref="I265:M265"/>
    <mergeCell ref="I268:M268"/>
    <mergeCell ref="I270:M270"/>
    <mergeCell ref="I272:M272"/>
    <mergeCell ref="I277:M277"/>
    <mergeCell ref="C251:H251"/>
    <mergeCell ref="I257:M257"/>
    <mergeCell ref="E255:H255"/>
    <mergeCell ref="I255:M255"/>
    <mergeCell ref="E257:H257"/>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I112:Y112"/>
    <mergeCell ref="I32:Y32"/>
    <mergeCell ref="I34:M34"/>
    <mergeCell ref="I36:M36"/>
    <mergeCell ref="I69:M69"/>
    <mergeCell ref="I118:M118"/>
    <mergeCell ref="I161:M161"/>
    <mergeCell ref="I79:Y79"/>
    <mergeCell ref="E15:H15"/>
    <mergeCell ref="C13:H13"/>
    <mergeCell ref="I71:Y71"/>
    <mergeCell ref="I63:M63"/>
    <mergeCell ref="I20:M20"/>
    <mergeCell ref="I122:M122"/>
    <mergeCell ref="I124:M124"/>
    <mergeCell ref="I120:Y120"/>
    <mergeCell ref="I153:M153"/>
    <mergeCell ref="D111:Y111"/>
    <mergeCell ref="C150:H150"/>
    <mergeCell ref="I155:Y155"/>
    <mergeCell ref="I157:Y157"/>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C174:H174"/>
    <mergeCell ref="I189:M189"/>
    <mergeCell ref="E199:H199"/>
    <mergeCell ref="I199:M199"/>
    <mergeCell ref="E200:H200"/>
    <mergeCell ref="I81:Y81"/>
    <mergeCell ref="I83:M83"/>
    <mergeCell ref="I85:M85"/>
    <mergeCell ref="I114:Y114"/>
    <mergeCell ref="I116:Y116"/>
    <mergeCell ref="I165:M165"/>
    <mergeCell ref="I167:M167"/>
    <mergeCell ref="J211:Y211"/>
    <mergeCell ref="I212:M212"/>
    <mergeCell ref="I176:M176"/>
    <mergeCell ref="I178:M178"/>
    <mergeCell ref="L218:M218"/>
    <mergeCell ref="E215:Y215"/>
    <mergeCell ref="I200:M200"/>
    <mergeCell ref="E185:J185"/>
    <mergeCell ref="E186:J186"/>
    <mergeCell ref="W187:X187"/>
    <mergeCell ref="E182:J182"/>
    <mergeCell ref="E181:Y181"/>
    <mergeCell ref="I191:M191"/>
    <mergeCell ref="J177:Y177"/>
    <mergeCell ref="J179:Y179"/>
    <mergeCell ref="I196:M196"/>
    <mergeCell ref="E187:J187"/>
    <mergeCell ref="I193:M193"/>
    <mergeCell ref="E183:J183"/>
    <mergeCell ref="E184:J184"/>
    <mergeCell ref="E216:K217"/>
    <mergeCell ref="F218:K218"/>
    <mergeCell ref="F220:K220"/>
    <mergeCell ref="F221:K221"/>
    <mergeCell ref="F222:K222"/>
    <mergeCell ref="F223:K223"/>
    <mergeCell ref="F224:K224"/>
    <mergeCell ref="F225:K225"/>
    <mergeCell ref="F226:K226"/>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L246:M246"/>
    <mergeCell ref="L232:M232"/>
    <mergeCell ref="L233:M233"/>
    <mergeCell ref="L234:M234"/>
    <mergeCell ref="L235:M235"/>
    <mergeCell ref="L236:M236"/>
    <mergeCell ref="L237:M237"/>
    <mergeCell ref="L238:M238"/>
    <mergeCell ref="L239:M239"/>
    <mergeCell ref="L241:M241"/>
    <mergeCell ref="F235:K235"/>
    <mergeCell ref="F245:K245"/>
    <mergeCell ref="F246:K246"/>
    <mergeCell ref="F247:K247"/>
    <mergeCell ref="F236:K236"/>
    <mergeCell ref="F237:K237"/>
    <mergeCell ref="F238:K238"/>
    <mergeCell ref="F239:K239"/>
    <mergeCell ref="F240:K240"/>
    <mergeCell ref="F241:K241"/>
    <mergeCell ref="F242:K242"/>
    <mergeCell ref="F243:K243"/>
    <mergeCell ref="F244:K244"/>
    <mergeCell ref="L225:M225"/>
    <mergeCell ref="F227:K227"/>
    <mergeCell ref="F228:K228"/>
    <mergeCell ref="F229:K229"/>
    <mergeCell ref="F230:K230"/>
    <mergeCell ref="F231:K231"/>
    <mergeCell ref="F232:K232"/>
    <mergeCell ref="F233:K233"/>
    <mergeCell ref="F234:K234"/>
    <mergeCell ref="L227:M227"/>
    <mergeCell ref="L228:M228"/>
    <mergeCell ref="L229:M229"/>
    <mergeCell ref="L230:M230"/>
    <mergeCell ref="L231:M231"/>
    <mergeCell ref="L226:M226"/>
    <mergeCell ref="D253:Y253"/>
    <mergeCell ref="F219:K219"/>
    <mergeCell ref="Q247:Y247"/>
    <mergeCell ref="S216:S217"/>
    <mergeCell ref="T216:Y216"/>
    <mergeCell ref="L216:M217"/>
    <mergeCell ref="N216:N217"/>
    <mergeCell ref="O216:O217"/>
    <mergeCell ref="P216:P217"/>
    <mergeCell ref="Q216:Q217"/>
    <mergeCell ref="R216:R217"/>
    <mergeCell ref="L242:M242"/>
    <mergeCell ref="L243:M243"/>
    <mergeCell ref="L219:M219"/>
    <mergeCell ref="L220:M220"/>
    <mergeCell ref="L221:M221"/>
    <mergeCell ref="L222:M222"/>
    <mergeCell ref="N247:O247"/>
    <mergeCell ref="L244:M244"/>
    <mergeCell ref="L245:M245"/>
    <mergeCell ref="L240:M240"/>
    <mergeCell ref="L247:M247"/>
    <mergeCell ref="L223:M223"/>
    <mergeCell ref="L224:M224"/>
  </mergeCells>
  <phoneticPr fontId="4"/>
  <conditionalFormatting sqref="I20:M20">
    <cfRule type="expression" dxfId="171" priority="172" stopIfTrue="1">
      <formula>$A20&lt;&gt;0</formula>
    </cfRule>
  </conditionalFormatting>
  <conditionalFormatting sqref="I22:Y22">
    <cfRule type="expression" dxfId="170" priority="171" stopIfTrue="1">
      <formula>$A22&lt;&gt;0</formula>
    </cfRule>
  </conditionalFormatting>
  <conditionalFormatting sqref="I24:Y24">
    <cfRule type="expression" dxfId="169" priority="170" stopIfTrue="1">
      <formula>$A24&lt;&gt;0</formula>
    </cfRule>
  </conditionalFormatting>
  <conditionalFormatting sqref="I26:Y26">
    <cfRule type="expression" dxfId="168" priority="169" stopIfTrue="1">
      <formula>$A26&lt;&gt;0</formula>
    </cfRule>
  </conditionalFormatting>
  <conditionalFormatting sqref="I28:Y28">
    <cfRule type="expression" dxfId="167" priority="168" stopIfTrue="1">
      <formula>$A28&lt;&gt;0</formula>
    </cfRule>
  </conditionalFormatting>
  <conditionalFormatting sqref="I30:Y30">
    <cfRule type="expression" dxfId="166" priority="167" stopIfTrue="1">
      <formula>$A30&lt;&gt;0</formula>
    </cfRule>
  </conditionalFormatting>
  <conditionalFormatting sqref="I32:Y32">
    <cfRule type="expression" dxfId="165" priority="166" stopIfTrue="1">
      <formula>$A32&lt;&gt;0</formula>
    </cfRule>
  </conditionalFormatting>
  <conditionalFormatting sqref="I34:M34">
    <cfRule type="expression" dxfId="164" priority="165" stopIfTrue="1">
      <formula>$A34&lt;&gt;0</formula>
    </cfRule>
  </conditionalFormatting>
  <conditionalFormatting sqref="I36:M36">
    <cfRule type="expression" dxfId="163" priority="164" stopIfTrue="1">
      <formula>$A36&lt;&gt;0</formula>
    </cfRule>
  </conditionalFormatting>
  <conditionalFormatting sqref="I38:Y38">
    <cfRule type="expression" dxfId="162" priority="163" stopIfTrue="1">
      <formula>$A38&lt;&gt;0</formula>
    </cfRule>
  </conditionalFormatting>
  <conditionalFormatting sqref="I40:M40">
    <cfRule type="expression" dxfId="161" priority="162" stopIfTrue="1">
      <formula>$A40&lt;&gt;0</formula>
    </cfRule>
  </conditionalFormatting>
  <conditionalFormatting sqref="I63:M63">
    <cfRule type="expression" dxfId="160" priority="161" stopIfTrue="1">
      <formula>$A63&lt;&gt;0</formula>
    </cfRule>
  </conditionalFormatting>
  <conditionalFormatting sqref="I69:M69">
    <cfRule type="expression" dxfId="159" priority="160" stopIfTrue="1">
      <formula>$A69&lt;&gt;0</formula>
    </cfRule>
  </conditionalFormatting>
  <conditionalFormatting sqref="I71:Y71">
    <cfRule type="expression" dxfId="158" priority="159" stopIfTrue="1">
      <formula>$A71&lt;&gt;0</formula>
    </cfRule>
  </conditionalFormatting>
  <conditionalFormatting sqref="I73:Y73">
    <cfRule type="expression" dxfId="157" priority="158" stopIfTrue="1">
      <formula>$A73&lt;&gt;0</formula>
    </cfRule>
  </conditionalFormatting>
  <conditionalFormatting sqref="I75:Y75">
    <cfRule type="expression" dxfId="156" priority="157" stopIfTrue="1">
      <formula>$A75&lt;&gt;0</formula>
    </cfRule>
  </conditionalFormatting>
  <conditionalFormatting sqref="I77:Y77">
    <cfRule type="expression" dxfId="155" priority="156" stopIfTrue="1">
      <formula>$A77&lt;&gt;0</formula>
    </cfRule>
  </conditionalFormatting>
  <conditionalFormatting sqref="I79:Y79">
    <cfRule type="expression" dxfId="154" priority="155" stopIfTrue="1">
      <formula>$A79&lt;&gt;0</formula>
    </cfRule>
  </conditionalFormatting>
  <conditionalFormatting sqref="I81:Y81">
    <cfRule type="expression" dxfId="153" priority="154" stopIfTrue="1">
      <formula>$A81&lt;&gt;0</formula>
    </cfRule>
  </conditionalFormatting>
  <conditionalFormatting sqref="I83:M83">
    <cfRule type="expression" dxfId="152" priority="153" stopIfTrue="1">
      <formula>$A83&lt;&gt;0</formula>
    </cfRule>
  </conditionalFormatting>
  <conditionalFormatting sqref="P83">
    <cfRule type="expression" dxfId="151" priority="152" stopIfTrue="1">
      <formula>$A84&lt;&gt;0</formula>
    </cfRule>
  </conditionalFormatting>
  <conditionalFormatting sqref="I85:M85">
    <cfRule type="expression" dxfId="150" priority="151" stopIfTrue="1">
      <formula>$A85&lt;&gt;0</formula>
    </cfRule>
  </conditionalFormatting>
  <conditionalFormatting sqref="I87:Y87">
    <cfRule type="expression" dxfId="149" priority="150" stopIfTrue="1">
      <formula>$A87&lt;&gt;0</formula>
    </cfRule>
  </conditionalFormatting>
  <conditionalFormatting sqref="I114:Y114">
    <cfRule type="expression" dxfId="148" priority="149" stopIfTrue="1">
      <formula>$A114&lt;&gt;0</formula>
    </cfRule>
  </conditionalFormatting>
  <conditionalFormatting sqref="I116:Y116">
    <cfRule type="expression" dxfId="147" priority="148" stopIfTrue="1">
      <formula>$A116&lt;&gt;0</formula>
    </cfRule>
  </conditionalFormatting>
  <conditionalFormatting sqref="I120:Y120">
    <cfRule type="expression" dxfId="146" priority="147" stopIfTrue="1">
      <formula>$A120&lt;&gt;0</formula>
    </cfRule>
  </conditionalFormatting>
  <conditionalFormatting sqref="I122:M122">
    <cfRule type="expression" dxfId="145" priority="146" stopIfTrue="1">
      <formula>$A122&lt;&gt;0</formula>
    </cfRule>
  </conditionalFormatting>
  <conditionalFormatting sqref="I124:M124">
    <cfRule type="expression" dxfId="144" priority="145" stopIfTrue="1">
      <formula>$A124&lt;&gt;0</formula>
    </cfRule>
  </conditionalFormatting>
  <conditionalFormatting sqref="I126:Y126">
    <cfRule type="expression" dxfId="143" priority="144" stopIfTrue="1">
      <formula>$A126&lt;&gt;0</formula>
    </cfRule>
  </conditionalFormatting>
  <conditionalFormatting sqref="I153:M153">
    <cfRule type="expression" dxfId="142" priority="143" stopIfTrue="1">
      <formula>$A153&lt;&gt;0</formula>
    </cfRule>
  </conditionalFormatting>
  <conditionalFormatting sqref="I155:Y155">
    <cfRule type="expression" dxfId="141" priority="142" stopIfTrue="1">
      <formula>$A155&lt;&gt;0</formula>
    </cfRule>
  </conditionalFormatting>
  <conditionalFormatting sqref="I157:Y157">
    <cfRule type="expression" dxfId="140" priority="141" stopIfTrue="1">
      <formula>$A157&lt;&gt;0</formula>
    </cfRule>
  </conditionalFormatting>
  <conditionalFormatting sqref="I159:M159">
    <cfRule type="expression" dxfId="139" priority="140" stopIfTrue="1">
      <formula>$A159&lt;&gt;0</formula>
    </cfRule>
  </conditionalFormatting>
  <conditionalFormatting sqref="I161:M161">
    <cfRule type="expression" dxfId="138" priority="139" stopIfTrue="1">
      <formula>$A161&lt;&gt;0</formula>
    </cfRule>
  </conditionalFormatting>
  <conditionalFormatting sqref="I163:Y163">
    <cfRule type="expression" dxfId="137" priority="138" stopIfTrue="1">
      <formula>$A163&lt;&gt;0</formula>
    </cfRule>
  </conditionalFormatting>
  <conditionalFormatting sqref="I165:M165">
    <cfRule type="expression" dxfId="136" priority="137" stopIfTrue="1">
      <formula>$A165&lt;&gt;0</formula>
    </cfRule>
  </conditionalFormatting>
  <conditionalFormatting sqref="I167:M167">
    <cfRule type="expression" dxfId="135" priority="136" stopIfTrue="1">
      <formula>$A167&lt;&gt;0</formula>
    </cfRule>
  </conditionalFormatting>
  <conditionalFormatting sqref="I169:Y169">
    <cfRule type="expression" dxfId="134" priority="135" stopIfTrue="1">
      <formula>$A169&lt;&gt;0</formula>
    </cfRule>
  </conditionalFormatting>
  <conditionalFormatting sqref="K183:M183">
    <cfRule type="expression" dxfId="133" priority="134" stopIfTrue="1">
      <formula>$A182&lt;&gt;0</formula>
    </cfRule>
  </conditionalFormatting>
  <conditionalFormatting sqref="K184:M184">
    <cfRule type="expression" dxfId="132" priority="133" stopIfTrue="1">
      <formula>$A182&lt;&gt;0</formula>
    </cfRule>
  </conditionalFormatting>
  <conditionalFormatting sqref="N184:V184">
    <cfRule type="expression" dxfId="131" priority="132" stopIfTrue="1">
      <formula>$A184&lt;&gt;0</formula>
    </cfRule>
  </conditionalFormatting>
  <conditionalFormatting sqref="K185:M185">
    <cfRule type="expression" dxfId="130" priority="131" stopIfTrue="1">
      <formula>$A182&lt;&gt;0</formula>
    </cfRule>
  </conditionalFormatting>
  <conditionalFormatting sqref="N185:V185">
    <cfRule type="expression" dxfId="129" priority="130" stopIfTrue="1">
      <formula>$A185&lt;&gt;0</formula>
    </cfRule>
  </conditionalFormatting>
  <conditionalFormatting sqref="K186:M187">
    <cfRule type="expression" dxfId="128" priority="129" stopIfTrue="1">
      <formula>$A182&lt;&gt;0</formula>
    </cfRule>
  </conditionalFormatting>
  <conditionalFormatting sqref="N186:V186">
    <cfRule type="expression" dxfId="127" priority="128" stopIfTrue="1">
      <formula>AND($A186&lt;&gt;0,TRIM($N186)="")</formula>
    </cfRule>
  </conditionalFormatting>
  <conditionalFormatting sqref="W186:X186">
    <cfRule type="expression" dxfId="126" priority="127" stopIfTrue="1">
      <formula>AND($A186&lt;&gt;0,TRIM($W186)="")</formula>
    </cfRule>
  </conditionalFormatting>
  <conditionalFormatting sqref="I189:M189">
    <cfRule type="expression" dxfId="125" priority="126" stopIfTrue="1">
      <formula>$A189&lt;&gt;0</formula>
    </cfRule>
  </conditionalFormatting>
  <conditionalFormatting sqref="I196:M196">
    <cfRule type="expression" dxfId="124" priority="125" stopIfTrue="1">
      <formula>$A196&lt;&gt;0</formula>
    </cfRule>
  </conditionalFormatting>
  <conditionalFormatting sqref="I197:M197">
    <cfRule type="expression" dxfId="123" priority="124" stopIfTrue="1">
      <formula>$A197&lt;&gt;0</formula>
    </cfRule>
  </conditionalFormatting>
  <conditionalFormatting sqref="I198:M198">
    <cfRule type="expression" dxfId="122" priority="123" stopIfTrue="1">
      <formula>$A198&lt;&gt;0</formula>
    </cfRule>
  </conditionalFormatting>
  <conditionalFormatting sqref="I200:M200">
    <cfRule type="expression" dxfId="121" priority="122" stopIfTrue="1">
      <formula>$A200&lt;&gt;0</formula>
    </cfRule>
  </conditionalFormatting>
  <conditionalFormatting sqref="I210:M210">
    <cfRule type="expression" dxfId="120" priority="121" stopIfTrue="1">
      <formula>TRIM($I210)=""</formula>
    </cfRule>
  </conditionalFormatting>
  <conditionalFormatting sqref="P210">
    <cfRule type="expression" dxfId="119" priority="120" stopIfTrue="1">
      <formula>OR(NOT(ISNUMBER(VALUE($P210))), TRIM($P210)="", LEN($P210)&lt;&gt;6)</formula>
    </cfRule>
  </conditionalFormatting>
  <conditionalFormatting sqref="I212:M212">
    <cfRule type="expression" dxfId="118" priority="119" stopIfTrue="1">
      <formula>$A212&lt;&gt;0</formula>
    </cfRule>
  </conditionalFormatting>
  <conditionalFormatting sqref="L218:M218">
    <cfRule type="expression" dxfId="117" priority="118" stopIfTrue="1">
      <formula>希望&lt;&gt;0</formula>
    </cfRule>
  </conditionalFormatting>
  <conditionalFormatting sqref="N218">
    <cfRule type="expression" dxfId="116" priority="117" stopIfTrue="1">
      <formula>AND($L218="○", TRIM($N218)="")</formula>
    </cfRule>
  </conditionalFormatting>
  <conditionalFormatting sqref="O218">
    <cfRule type="expression" dxfId="115" priority="116" stopIfTrue="1">
      <formula>AND($L218="○", TRIM($O218)="")</formula>
    </cfRule>
  </conditionalFormatting>
  <conditionalFormatting sqref="P218">
    <cfRule type="expression" dxfId="114" priority="115" stopIfTrue="1">
      <formula>AND($L218="○", TRIM($P218)="")</formula>
    </cfRule>
  </conditionalFormatting>
  <conditionalFormatting sqref="L219:M219">
    <cfRule type="expression" dxfId="113" priority="114" stopIfTrue="1">
      <formula>希望&lt;&gt;0</formula>
    </cfRule>
  </conditionalFormatting>
  <conditionalFormatting sqref="N219">
    <cfRule type="expression" dxfId="112" priority="113" stopIfTrue="1">
      <formula>AND($L219="○", TRIM($N219)="")</formula>
    </cfRule>
  </conditionalFormatting>
  <conditionalFormatting sqref="O219">
    <cfRule type="expression" dxfId="111" priority="112" stopIfTrue="1">
      <formula>AND($L219="○", TRIM($O219)="")</formula>
    </cfRule>
  </conditionalFormatting>
  <conditionalFormatting sqref="P219">
    <cfRule type="expression" dxfId="110" priority="111" stopIfTrue="1">
      <formula>AND($L219="○", TRIM($P219)="")</formula>
    </cfRule>
  </conditionalFormatting>
  <conditionalFormatting sqref="L220:M220">
    <cfRule type="expression" dxfId="109" priority="110" stopIfTrue="1">
      <formula>希望&lt;&gt;0</formula>
    </cfRule>
  </conditionalFormatting>
  <conditionalFormatting sqref="N220">
    <cfRule type="expression" dxfId="108" priority="109" stopIfTrue="1">
      <formula>AND($L220="○", TRIM($N220)="")</formula>
    </cfRule>
  </conditionalFormatting>
  <conditionalFormatting sqref="O220">
    <cfRule type="expression" dxfId="107" priority="108" stopIfTrue="1">
      <formula>AND($L220="○", TRIM($O220)="")</formula>
    </cfRule>
  </conditionalFormatting>
  <conditionalFormatting sqref="P220">
    <cfRule type="expression" dxfId="106" priority="107" stopIfTrue="1">
      <formula>AND($L220="○", TRIM($P220)="")</formula>
    </cfRule>
  </conditionalFormatting>
  <conditionalFormatting sqref="L221:M221">
    <cfRule type="expression" dxfId="105" priority="106" stopIfTrue="1">
      <formula>希望&lt;&gt;0</formula>
    </cfRule>
  </conditionalFormatting>
  <conditionalFormatting sqref="N221">
    <cfRule type="expression" dxfId="104" priority="105" stopIfTrue="1">
      <formula>AND($L221="○", TRIM($N221)="")</formula>
    </cfRule>
  </conditionalFormatting>
  <conditionalFormatting sqref="O221">
    <cfRule type="expression" dxfId="103" priority="104" stopIfTrue="1">
      <formula>AND($L221="○", TRIM($O221)="")</formula>
    </cfRule>
  </conditionalFormatting>
  <conditionalFormatting sqref="P221">
    <cfRule type="expression" dxfId="102" priority="103" stopIfTrue="1">
      <formula>AND($L221="○", TRIM($P221)="")</formula>
    </cfRule>
  </conditionalFormatting>
  <conditionalFormatting sqref="L222:M222">
    <cfRule type="expression" dxfId="101" priority="102" stopIfTrue="1">
      <formula>希望&lt;&gt;0</formula>
    </cfRule>
  </conditionalFormatting>
  <conditionalFormatting sqref="N222">
    <cfRule type="expression" dxfId="100" priority="101" stopIfTrue="1">
      <formula>AND($L222="○", TRIM($N222)="")</formula>
    </cfRule>
  </conditionalFormatting>
  <conditionalFormatting sqref="O222">
    <cfRule type="expression" dxfId="99" priority="100" stopIfTrue="1">
      <formula>AND($L222="○", TRIM($O222)="")</formula>
    </cfRule>
  </conditionalFormatting>
  <conditionalFormatting sqref="P222">
    <cfRule type="expression" dxfId="98" priority="99" stopIfTrue="1">
      <formula>AND($L222="○", TRIM($P222)="")</formula>
    </cfRule>
  </conditionalFormatting>
  <conditionalFormatting sqref="L223:M223">
    <cfRule type="expression" dxfId="97" priority="98" stopIfTrue="1">
      <formula>希望&lt;&gt;0</formula>
    </cfRule>
  </conditionalFormatting>
  <conditionalFormatting sqref="N223">
    <cfRule type="expression" dxfId="96" priority="97" stopIfTrue="1">
      <formula>AND($L223="○", TRIM($N223)="")</formula>
    </cfRule>
  </conditionalFormatting>
  <conditionalFormatting sqref="O223">
    <cfRule type="expression" dxfId="95" priority="96" stopIfTrue="1">
      <formula>AND($L223="○", TRIM($O223)="")</formula>
    </cfRule>
  </conditionalFormatting>
  <conditionalFormatting sqref="P223">
    <cfRule type="expression" dxfId="94" priority="95" stopIfTrue="1">
      <formula>AND($L223="○", TRIM($P223)="")</formula>
    </cfRule>
  </conditionalFormatting>
  <conditionalFormatting sqref="L224:M224">
    <cfRule type="expression" dxfId="93" priority="94" stopIfTrue="1">
      <formula>希望&lt;&gt;0</formula>
    </cfRule>
  </conditionalFormatting>
  <conditionalFormatting sqref="N224">
    <cfRule type="expression" dxfId="92" priority="93" stopIfTrue="1">
      <formula>AND($L224="○", TRIM($N224)="")</formula>
    </cfRule>
  </conditionalFormatting>
  <conditionalFormatting sqref="O224">
    <cfRule type="expression" dxfId="91" priority="92" stopIfTrue="1">
      <formula>AND($L224="○", TRIM($O224)="")</formula>
    </cfRule>
  </conditionalFormatting>
  <conditionalFormatting sqref="P224">
    <cfRule type="expression" dxfId="90" priority="91" stopIfTrue="1">
      <formula>AND($L224="○", TRIM($P224)="")</formula>
    </cfRule>
  </conditionalFormatting>
  <conditionalFormatting sqref="L225:M225">
    <cfRule type="expression" dxfId="89" priority="90" stopIfTrue="1">
      <formula>希望&lt;&gt;0</formula>
    </cfRule>
  </conditionalFormatting>
  <conditionalFormatting sqref="N225">
    <cfRule type="expression" dxfId="88" priority="89" stopIfTrue="1">
      <formula>AND($L225="○", TRIM($N225)="")</formula>
    </cfRule>
  </conditionalFormatting>
  <conditionalFormatting sqref="O225">
    <cfRule type="expression" dxfId="87" priority="88" stopIfTrue="1">
      <formula>AND($L225="○", TRIM($O225)="")</formula>
    </cfRule>
  </conditionalFormatting>
  <conditionalFormatting sqref="P225">
    <cfRule type="expression" dxfId="86" priority="87" stopIfTrue="1">
      <formula>AND($L225="○", TRIM($P225)="")</formula>
    </cfRule>
  </conditionalFormatting>
  <conditionalFormatting sqref="L226:M226">
    <cfRule type="expression" dxfId="85" priority="86" stopIfTrue="1">
      <formula>希望&lt;&gt;0</formula>
    </cfRule>
  </conditionalFormatting>
  <conditionalFormatting sqref="N226">
    <cfRule type="expression" dxfId="84" priority="85" stopIfTrue="1">
      <formula>AND($L226="○", TRIM($N226)="")</formula>
    </cfRule>
  </conditionalFormatting>
  <conditionalFormatting sqref="O226">
    <cfRule type="expression" dxfId="83" priority="84" stopIfTrue="1">
      <formula>AND($L226="○", TRIM($O226)="")</formula>
    </cfRule>
  </conditionalFormatting>
  <conditionalFormatting sqref="P226">
    <cfRule type="expression" dxfId="82" priority="83" stopIfTrue="1">
      <formula>AND($L226="○", TRIM($P226)="")</formula>
    </cfRule>
  </conditionalFormatting>
  <conditionalFormatting sqref="L227:M227">
    <cfRule type="expression" dxfId="81" priority="82" stopIfTrue="1">
      <formula>希望&lt;&gt;0</formula>
    </cfRule>
  </conditionalFormatting>
  <conditionalFormatting sqref="N227">
    <cfRule type="expression" dxfId="80" priority="81" stopIfTrue="1">
      <formula>AND($L227="○", TRIM($N227)="")</formula>
    </cfRule>
  </conditionalFormatting>
  <conditionalFormatting sqref="O227">
    <cfRule type="expression" dxfId="79" priority="80" stopIfTrue="1">
      <formula>AND($L227="○", TRIM($O227)="")</formula>
    </cfRule>
  </conditionalFormatting>
  <conditionalFormatting sqref="P227">
    <cfRule type="expression" dxfId="78" priority="79" stopIfTrue="1">
      <formula>AND($L227="○", TRIM($P227)="")</formula>
    </cfRule>
  </conditionalFormatting>
  <conditionalFormatting sqref="L228:M228">
    <cfRule type="expression" dxfId="77" priority="78" stopIfTrue="1">
      <formula>希望&lt;&gt;0</formula>
    </cfRule>
  </conditionalFormatting>
  <conditionalFormatting sqref="N228">
    <cfRule type="expression" dxfId="76" priority="77" stopIfTrue="1">
      <formula>AND($L228="○", TRIM($N228)="")</formula>
    </cfRule>
  </conditionalFormatting>
  <conditionalFormatting sqref="O228">
    <cfRule type="expression" dxfId="75" priority="76" stopIfTrue="1">
      <formula>AND($L228="○", TRIM($O228)="")</formula>
    </cfRule>
  </conditionalFormatting>
  <conditionalFormatting sqref="P228">
    <cfRule type="expression" dxfId="74" priority="75" stopIfTrue="1">
      <formula>AND($L228="○", TRIM($P228)="")</formula>
    </cfRule>
  </conditionalFormatting>
  <conditionalFormatting sqref="L229:M229">
    <cfRule type="expression" dxfId="73" priority="74" stopIfTrue="1">
      <formula>希望&lt;&gt;0</formula>
    </cfRule>
  </conditionalFormatting>
  <conditionalFormatting sqref="N229">
    <cfRule type="expression" dxfId="72" priority="73" stopIfTrue="1">
      <formula>AND($L229="○", TRIM($N229)="")</formula>
    </cfRule>
  </conditionalFormatting>
  <conditionalFormatting sqref="O229">
    <cfRule type="expression" dxfId="71" priority="72" stopIfTrue="1">
      <formula>AND($L229="○", TRIM($O229)="")</formula>
    </cfRule>
  </conditionalFormatting>
  <conditionalFormatting sqref="P229">
    <cfRule type="expression" dxfId="70" priority="71" stopIfTrue="1">
      <formula>AND($L229="○", TRIM($P229)="")</formula>
    </cfRule>
  </conditionalFormatting>
  <conditionalFormatting sqref="L230:M230">
    <cfRule type="expression" dxfId="69" priority="70" stopIfTrue="1">
      <formula>希望&lt;&gt;0</formula>
    </cfRule>
  </conditionalFormatting>
  <conditionalFormatting sqref="N230">
    <cfRule type="expression" dxfId="68" priority="69" stopIfTrue="1">
      <formula>AND($L230="○", TRIM($N230)="")</formula>
    </cfRule>
  </conditionalFormatting>
  <conditionalFormatting sqref="O230">
    <cfRule type="expression" dxfId="67" priority="68" stopIfTrue="1">
      <formula>AND($L230="○", TRIM($O230)="")</formula>
    </cfRule>
  </conditionalFormatting>
  <conditionalFormatting sqref="P230">
    <cfRule type="expression" dxfId="66" priority="67" stopIfTrue="1">
      <formula>AND($L230="○", TRIM($P230)="")</formula>
    </cfRule>
  </conditionalFormatting>
  <conditionalFormatting sqref="L231:M231">
    <cfRule type="expression" dxfId="65" priority="66" stopIfTrue="1">
      <formula>希望&lt;&gt;0</formula>
    </cfRule>
  </conditionalFormatting>
  <conditionalFormatting sqref="N231">
    <cfRule type="expression" dxfId="64" priority="65" stopIfTrue="1">
      <formula>AND($L231="○", TRIM($N231)="")</formula>
    </cfRule>
  </conditionalFormatting>
  <conditionalFormatting sqref="O231">
    <cfRule type="expression" dxfId="63" priority="64" stopIfTrue="1">
      <formula>AND($L231="○", TRIM($O231)="")</formula>
    </cfRule>
  </conditionalFormatting>
  <conditionalFormatting sqref="P231">
    <cfRule type="expression" dxfId="62" priority="63" stopIfTrue="1">
      <formula>AND($L231="○", TRIM($P231)="")</formula>
    </cfRule>
  </conditionalFormatting>
  <conditionalFormatting sqref="L232:M232">
    <cfRule type="expression" dxfId="61" priority="62" stopIfTrue="1">
      <formula>希望&lt;&gt;0</formula>
    </cfRule>
  </conditionalFormatting>
  <conditionalFormatting sqref="N232">
    <cfRule type="expression" dxfId="60" priority="61" stopIfTrue="1">
      <formula>AND($L232="○", TRIM($N232)="")</formula>
    </cfRule>
  </conditionalFormatting>
  <conditionalFormatting sqref="O232">
    <cfRule type="expression" dxfId="59" priority="60" stopIfTrue="1">
      <formula>AND($L232="○", TRIM($O232)="")</formula>
    </cfRule>
  </conditionalFormatting>
  <conditionalFormatting sqref="P232">
    <cfRule type="expression" dxfId="58" priority="59" stopIfTrue="1">
      <formula>AND($L232="○", TRIM($P232)="")</formula>
    </cfRule>
  </conditionalFormatting>
  <conditionalFormatting sqref="L233:M233">
    <cfRule type="expression" dxfId="57" priority="58" stopIfTrue="1">
      <formula>希望&lt;&gt;0</formula>
    </cfRule>
  </conditionalFormatting>
  <conditionalFormatting sqref="N233">
    <cfRule type="expression" dxfId="56" priority="57" stopIfTrue="1">
      <formula>AND($L233="○", TRIM($N233)="")</formula>
    </cfRule>
  </conditionalFormatting>
  <conditionalFormatting sqref="O233">
    <cfRule type="expression" dxfId="55" priority="56" stopIfTrue="1">
      <formula>AND($L233="○", TRIM($O233)="")</formula>
    </cfRule>
  </conditionalFormatting>
  <conditionalFormatting sqref="P233">
    <cfRule type="expression" dxfId="54" priority="55" stopIfTrue="1">
      <formula>AND($L233="○", TRIM($P233)="")</formula>
    </cfRule>
  </conditionalFormatting>
  <conditionalFormatting sqref="L234:M234">
    <cfRule type="expression" dxfId="53" priority="54" stopIfTrue="1">
      <formula>希望&lt;&gt;0</formula>
    </cfRule>
  </conditionalFormatting>
  <conditionalFormatting sqref="N234">
    <cfRule type="expression" dxfId="52" priority="53" stopIfTrue="1">
      <formula>AND($L234="○", TRIM($N234)="")</formula>
    </cfRule>
  </conditionalFormatting>
  <conditionalFormatting sqref="O234">
    <cfRule type="expression" dxfId="51" priority="52" stopIfTrue="1">
      <formula>AND($L234="○", TRIM($O234)="")</formula>
    </cfRule>
  </conditionalFormatting>
  <conditionalFormatting sqref="P234">
    <cfRule type="expression" dxfId="50" priority="51" stopIfTrue="1">
      <formula>AND($L234="○", TRIM($P234)="")</formula>
    </cfRule>
  </conditionalFormatting>
  <conditionalFormatting sqref="L235:M235">
    <cfRule type="expression" dxfId="49" priority="50" stopIfTrue="1">
      <formula>希望&lt;&gt;0</formula>
    </cfRule>
  </conditionalFormatting>
  <conditionalFormatting sqref="N235">
    <cfRule type="expression" dxfId="48" priority="49" stopIfTrue="1">
      <formula>AND($L235="○", TRIM($N235)="")</formula>
    </cfRule>
  </conditionalFormatting>
  <conditionalFormatting sqref="O235">
    <cfRule type="expression" dxfId="47" priority="48" stopIfTrue="1">
      <formula>AND($L235="○", TRIM($O235)="")</formula>
    </cfRule>
  </conditionalFormatting>
  <conditionalFormatting sqref="P235">
    <cfRule type="expression" dxfId="46" priority="47" stopIfTrue="1">
      <formula>AND($L235="○", TRIM($P235)="")</formula>
    </cfRule>
  </conditionalFormatting>
  <conditionalFormatting sqref="L236:M236">
    <cfRule type="expression" dxfId="45" priority="46" stopIfTrue="1">
      <formula>希望&lt;&gt;0</formula>
    </cfRule>
  </conditionalFormatting>
  <conditionalFormatting sqref="N236">
    <cfRule type="expression" dxfId="44" priority="45" stopIfTrue="1">
      <formula>AND($L236="○", TRIM($N236)="")</formula>
    </cfRule>
  </conditionalFormatting>
  <conditionalFormatting sqref="O236">
    <cfRule type="expression" dxfId="43" priority="44" stopIfTrue="1">
      <formula>AND($L236="○", TRIM($O236)="")</formula>
    </cfRule>
  </conditionalFormatting>
  <conditionalFormatting sqref="P236">
    <cfRule type="expression" dxfId="42" priority="43" stopIfTrue="1">
      <formula>AND($L236="○", TRIM($P236)="")</formula>
    </cfRule>
  </conditionalFormatting>
  <conditionalFormatting sqref="L237:M237">
    <cfRule type="expression" dxfId="41" priority="42" stopIfTrue="1">
      <formula>希望&lt;&gt;0</formula>
    </cfRule>
  </conditionalFormatting>
  <conditionalFormatting sqref="N237">
    <cfRule type="expression" dxfId="40" priority="41" stopIfTrue="1">
      <formula>AND($L237="○", TRIM($N237)="")</formula>
    </cfRule>
  </conditionalFormatting>
  <conditionalFormatting sqref="O237">
    <cfRule type="expression" dxfId="39" priority="40" stopIfTrue="1">
      <formula>AND($L237="○", TRIM($O237)="")</formula>
    </cfRule>
  </conditionalFormatting>
  <conditionalFormatting sqref="P237">
    <cfRule type="expression" dxfId="38" priority="39" stopIfTrue="1">
      <formula>AND($L237="○", TRIM($P237)="")</formula>
    </cfRule>
  </conditionalFormatting>
  <conditionalFormatting sqref="L238:M238">
    <cfRule type="expression" dxfId="37" priority="38" stopIfTrue="1">
      <formula>希望&lt;&gt;0</formula>
    </cfRule>
  </conditionalFormatting>
  <conditionalFormatting sqref="N238">
    <cfRule type="expression" dxfId="36" priority="37" stopIfTrue="1">
      <formula>AND($L238="○", TRIM($N238)="")</formula>
    </cfRule>
  </conditionalFormatting>
  <conditionalFormatting sqref="O238">
    <cfRule type="expression" dxfId="35" priority="36" stopIfTrue="1">
      <formula>AND($L238="○", TRIM($O238)="")</formula>
    </cfRule>
  </conditionalFormatting>
  <conditionalFormatting sqref="P238">
    <cfRule type="expression" dxfId="34" priority="35" stopIfTrue="1">
      <formula>AND($L238="○", TRIM($P238)="")</formula>
    </cfRule>
  </conditionalFormatting>
  <conditionalFormatting sqref="L239:M239">
    <cfRule type="expression" dxfId="33" priority="34" stopIfTrue="1">
      <formula>希望&lt;&gt;0</formula>
    </cfRule>
  </conditionalFormatting>
  <conditionalFormatting sqref="N239">
    <cfRule type="expression" dxfId="32" priority="33" stopIfTrue="1">
      <formula>AND($L239="○", TRIM($N239)="")</formula>
    </cfRule>
  </conditionalFormatting>
  <conditionalFormatting sqref="O239">
    <cfRule type="expression" dxfId="31" priority="32" stopIfTrue="1">
      <formula>AND($L239="○", TRIM($O239)="")</formula>
    </cfRule>
  </conditionalFormatting>
  <conditionalFormatting sqref="P239">
    <cfRule type="expression" dxfId="30" priority="31" stopIfTrue="1">
      <formula>AND($L239="○", TRIM($P239)="")</formula>
    </cfRule>
  </conditionalFormatting>
  <conditionalFormatting sqref="L240:M240">
    <cfRule type="expression" dxfId="29" priority="30" stopIfTrue="1">
      <formula>希望&lt;&gt;0</formula>
    </cfRule>
  </conditionalFormatting>
  <conditionalFormatting sqref="N240">
    <cfRule type="expression" dxfId="28" priority="29" stopIfTrue="1">
      <formula>AND($L240="○", TRIM($N240)="")</formula>
    </cfRule>
  </conditionalFormatting>
  <conditionalFormatting sqref="O240">
    <cfRule type="expression" dxfId="27" priority="28" stopIfTrue="1">
      <formula>AND($L240="○", TRIM($O240)="")</formula>
    </cfRule>
  </conditionalFormatting>
  <conditionalFormatting sqref="P240">
    <cfRule type="expression" dxfId="26" priority="27" stopIfTrue="1">
      <formula>AND($L240="○", TRIM($P240)="")</formula>
    </cfRule>
  </conditionalFormatting>
  <conditionalFormatting sqref="L241:M241">
    <cfRule type="expression" dxfId="25" priority="26" stopIfTrue="1">
      <formula>希望&lt;&gt;0</formula>
    </cfRule>
  </conditionalFormatting>
  <conditionalFormatting sqref="N241">
    <cfRule type="expression" dxfId="24" priority="25" stopIfTrue="1">
      <formula>AND($L241="○", TRIM($N241)="")</formula>
    </cfRule>
  </conditionalFormatting>
  <conditionalFormatting sqref="O241">
    <cfRule type="expression" dxfId="23" priority="24" stopIfTrue="1">
      <formula>AND($L241="○", TRIM($O241)="")</formula>
    </cfRule>
  </conditionalFormatting>
  <conditionalFormatting sqref="P241">
    <cfRule type="expression" dxfId="22" priority="23" stopIfTrue="1">
      <formula>AND($L241="○", TRIM($P241)="")</formula>
    </cfRule>
  </conditionalFormatting>
  <conditionalFormatting sqref="L242:M242">
    <cfRule type="expression" dxfId="21" priority="22" stopIfTrue="1">
      <formula>希望&lt;&gt;0</formula>
    </cfRule>
  </conditionalFormatting>
  <conditionalFormatting sqref="N242">
    <cfRule type="expression" dxfId="20" priority="21" stopIfTrue="1">
      <formula>AND($L242="○", TRIM($N242)="")</formula>
    </cfRule>
  </conditionalFormatting>
  <conditionalFormatting sqref="O242">
    <cfRule type="expression" dxfId="19" priority="20" stopIfTrue="1">
      <formula>AND($L242="○", TRIM($O242)="")</formula>
    </cfRule>
  </conditionalFormatting>
  <conditionalFormatting sqref="P242">
    <cfRule type="expression" dxfId="18" priority="19" stopIfTrue="1">
      <formula>AND($L242="○", TRIM($P242)="")</formula>
    </cfRule>
  </conditionalFormatting>
  <conditionalFormatting sqref="L243:M243">
    <cfRule type="expression" dxfId="17" priority="18" stopIfTrue="1">
      <formula>希望&lt;&gt;0</formula>
    </cfRule>
  </conditionalFormatting>
  <conditionalFormatting sqref="N243">
    <cfRule type="expression" dxfId="16" priority="17" stopIfTrue="1">
      <formula>AND($L243="○", TRIM($N243)="")</formula>
    </cfRule>
  </conditionalFormatting>
  <conditionalFormatting sqref="O243">
    <cfRule type="expression" dxfId="15" priority="16" stopIfTrue="1">
      <formula>AND($L243="○", TRIM($O243)="")</formula>
    </cfRule>
  </conditionalFormatting>
  <conditionalFormatting sqref="P243">
    <cfRule type="expression" dxfId="14" priority="15" stopIfTrue="1">
      <formula>AND($L243="○", TRIM($P243)="")</formula>
    </cfRule>
  </conditionalFormatting>
  <conditionalFormatting sqref="L244:M244">
    <cfRule type="expression" dxfId="13" priority="14" stopIfTrue="1">
      <formula>希望&lt;&gt;0</formula>
    </cfRule>
  </conditionalFormatting>
  <conditionalFormatting sqref="N244">
    <cfRule type="expression" dxfId="12" priority="13" stopIfTrue="1">
      <formula>AND($L244="○", TRIM($N244)="")</formula>
    </cfRule>
  </conditionalFormatting>
  <conditionalFormatting sqref="O244">
    <cfRule type="expression" dxfId="11" priority="12" stopIfTrue="1">
      <formula>AND($L244="○", TRIM($O244)="")</formula>
    </cfRule>
  </conditionalFormatting>
  <conditionalFormatting sqref="P244">
    <cfRule type="expression" dxfId="10" priority="11" stopIfTrue="1">
      <formula>AND($L244="○", TRIM($P244)="")</formula>
    </cfRule>
  </conditionalFormatting>
  <conditionalFormatting sqref="L245:M245">
    <cfRule type="expression" dxfId="9" priority="10" stopIfTrue="1">
      <formula>希望&lt;&gt;0</formula>
    </cfRule>
  </conditionalFormatting>
  <conditionalFormatting sqref="N245">
    <cfRule type="expression" dxfId="8" priority="9" stopIfTrue="1">
      <formula>AND($L245="○", TRIM($N245)="")</formula>
    </cfRule>
  </conditionalFormatting>
  <conditionalFormatting sqref="O245">
    <cfRule type="expression" dxfId="7" priority="8" stopIfTrue="1">
      <formula>AND($L245="○", TRIM($O245)="")</formula>
    </cfRule>
  </conditionalFormatting>
  <conditionalFormatting sqref="P245">
    <cfRule type="expression" dxfId="6" priority="7" stopIfTrue="1">
      <formula>AND($L245="○", TRIM($P245)="")</formula>
    </cfRule>
  </conditionalFormatting>
  <conditionalFormatting sqref="L246:M246">
    <cfRule type="expression" dxfId="5" priority="6" stopIfTrue="1">
      <formula>希望&lt;&gt;0</formula>
    </cfRule>
  </conditionalFormatting>
  <conditionalFormatting sqref="N246">
    <cfRule type="expression" dxfId="4" priority="5" stopIfTrue="1">
      <formula>AND($L246="○", TRIM($N246)="")</formula>
    </cfRule>
  </conditionalFormatting>
  <conditionalFormatting sqref="O246">
    <cfRule type="expression" dxfId="3" priority="4" stopIfTrue="1">
      <formula>AND($L246="○", TRIM($O246)="")</formula>
    </cfRule>
  </conditionalFormatting>
  <conditionalFormatting sqref="P246">
    <cfRule type="expression" dxfId="2" priority="3" stopIfTrue="1">
      <formula>AND($L246="○", TRIM($P246)="")</formula>
    </cfRule>
  </conditionalFormatting>
  <conditionalFormatting sqref="L247:M247">
    <cfRule type="expression" dxfId="1" priority="2" stopIfTrue="1">
      <formula>希望&lt;&gt;0</formula>
    </cfRule>
  </conditionalFormatting>
  <conditionalFormatting sqref="P247">
    <cfRule type="expression" dxfId="0" priority="1" stopIfTrue="1">
      <formula>$A247&lt;&gt;0</formula>
    </cfRule>
  </conditionalFormatting>
  <dataValidations count="458">
    <dataValidation imeMode="hiragana" allowBlank="1" showInputMessage="1" showErrorMessage="1" sqref="N184:V184 N185:V185 N186:V186 N187:V187" xr:uid="{777A23DB-3FCD-4BFD-B16F-EB9B8E8ED872}"/>
    <dataValidation imeMode="halfAlpha" allowBlank="1" showInputMessage="1" showErrorMessage="1" sqref="P210" xr:uid="{298B1DD5-BFAD-4C02-B2C1-FF51FEB925EB}"/>
    <dataValidation imeMode="hiragana" allowBlank="1" showInputMessage="1" showErrorMessage="1" sqref="I22:Y22" xr:uid="{BA972229-823C-401C-8DC3-5E0EE12B4AF9}"/>
    <dataValidation type="whole" imeMode="halfAlpha" allowBlank="1" showInputMessage="1" showErrorMessage="1" error="7桁の数字を入力してください" sqref="I20:M20" xr:uid="{66DD9660-A53A-4E6E-A94B-9541043822E8}">
      <formula1>0</formula1>
      <formula2>9999999</formula2>
    </dataValidation>
    <dataValidation imeMode="fullKatakana" allowBlank="1" showInputMessage="1" showErrorMessage="1" sqref="I24:Y24" xr:uid="{34862AC6-EA67-4B2A-ABB1-3DE588A4C591}"/>
    <dataValidation imeMode="hiragana" allowBlank="1" showInputMessage="1" showErrorMessage="1" sqref="I26:Y26" xr:uid="{F4F5AE61-B410-4CC6-8608-DBCE668649C4}"/>
    <dataValidation imeMode="hiragana" allowBlank="1" showInputMessage="1" showErrorMessage="1" sqref="I28:Y28" xr:uid="{6125F81E-A7AC-48CE-BA2E-C1A542D97C61}"/>
    <dataValidation imeMode="fullKatakana" allowBlank="1" showInputMessage="1" showErrorMessage="1" sqref="I30:Y30" xr:uid="{C1D8AA4E-D2EC-4E2E-8F82-C2158A7EFFA8}"/>
    <dataValidation imeMode="hiragana" allowBlank="1" showInputMessage="1" showErrorMessage="1" sqref="I32:Y32" xr:uid="{F8E51D7E-8283-4AFA-83A3-8079399AE146}"/>
    <dataValidation imeMode="halfAlpha" allowBlank="1" showInputMessage="1" showErrorMessage="1" sqref="I34:M34" xr:uid="{62F2472C-B5C6-4C35-9404-B7C1764BD89E}"/>
    <dataValidation imeMode="halfAlpha" allowBlank="1" showInputMessage="1" showErrorMessage="1" sqref="P34" xr:uid="{9914668C-C74B-4781-A724-35AE37ED5BC8}"/>
    <dataValidation imeMode="halfAlpha" allowBlank="1" showInputMessage="1" showErrorMessage="1" sqref="I36:M36" xr:uid="{E2E45D67-07BB-415B-BFD1-B8EBE0383FA0}"/>
    <dataValidation imeMode="halfAlpha" allowBlank="1" showInputMessage="1" showErrorMessage="1" sqref="I38:Y38" xr:uid="{CD17882D-6B77-4F21-8EB0-37ED1220E8A6}"/>
    <dataValidation type="list" imeMode="halfAlpha" allowBlank="1" showInputMessage="1" showErrorMessage="1" error="リストから選択してください" sqref="I40:M40" xr:uid="{87CEB616-5777-400A-B46A-101C32FA40B1}">
      <formula1>"一致する,一致しない"</formula1>
    </dataValidation>
    <dataValidation type="list" imeMode="halfAlpha" allowBlank="1" showInputMessage="1" showErrorMessage="1" error="リストから選択してください" sqref="I63:M63" xr:uid="{0A3A8F7A-489F-47E5-A008-C317618838E9}">
      <formula1>"しない,する"</formula1>
    </dataValidation>
    <dataValidation type="whole" imeMode="halfAlpha" allowBlank="1" showInputMessage="1" showErrorMessage="1" error="7桁の数字を入力してください" sqref="I69:M69" xr:uid="{50B31844-C505-4462-9CEA-4B356FD79BCD}">
      <formula1>0</formula1>
      <formula2>9999999</formula2>
    </dataValidation>
    <dataValidation imeMode="hiragana" allowBlank="1" showInputMessage="1" showErrorMessage="1" sqref="I71:Y71" xr:uid="{6CDF0A26-A993-4D86-B807-0A47E36DE7BC}"/>
    <dataValidation imeMode="fullKatakana" allowBlank="1" showInputMessage="1" showErrorMessage="1" sqref="I73:Y73" xr:uid="{344393B6-7A0D-43A7-B218-9100F010FB6D}"/>
    <dataValidation imeMode="hiragana" allowBlank="1" showInputMessage="1" showErrorMessage="1" sqref="I75:Y75" xr:uid="{FBD5B1A2-ECA0-48FC-A44B-D27D12EE42A1}"/>
    <dataValidation imeMode="hiragana" allowBlank="1" showInputMessage="1" showErrorMessage="1" sqref="I77:Y77" xr:uid="{FDC8DBF7-1C5A-4845-B03E-59CB768FFE0E}"/>
    <dataValidation imeMode="fullKatakana" allowBlank="1" showInputMessage="1" showErrorMessage="1" sqref="I79:Y79" xr:uid="{A0AF31FF-41D3-4FFA-BCE1-23D2A0B503E8}"/>
    <dataValidation imeMode="hiragana" allowBlank="1" showInputMessage="1" showErrorMessage="1" sqref="I81:Y81" xr:uid="{8B8C7F43-ED25-4E13-A9F7-C4BAA4CF9397}"/>
    <dataValidation imeMode="halfAlpha" allowBlank="1" showInputMessage="1" showErrorMessage="1" sqref="I83:M83" xr:uid="{EA92E333-1CAD-422A-8B42-0067B1C3984F}"/>
    <dataValidation imeMode="halfAlpha" allowBlank="1" showInputMessage="1" showErrorMessage="1" sqref="P83" xr:uid="{428B6A9E-E91E-4CD2-B434-F9369ECEBA1F}"/>
    <dataValidation imeMode="halfAlpha" allowBlank="1" showInputMessage="1" showErrorMessage="1" sqref="I85:M85" xr:uid="{B388D5AD-D496-419B-A714-C41525AED332}"/>
    <dataValidation imeMode="halfAlpha" allowBlank="1" showInputMessage="1" showErrorMessage="1" sqref="I87:Y87" xr:uid="{C2C4F3BB-E315-4428-9249-29D85A2DF65A}"/>
    <dataValidation imeMode="hiragana" allowBlank="1" showInputMessage="1" showErrorMessage="1" sqref="I112:Y112" xr:uid="{1537A0D8-5DEB-4C77-B6BC-C29E8EA2B96A}"/>
    <dataValidation imeMode="fullKatakana" allowBlank="1" showInputMessage="1" showErrorMessage="1" sqref="I114:Y114" xr:uid="{3C305606-422E-41DB-B041-2C94785B5B29}"/>
    <dataValidation imeMode="hiragana" allowBlank="1" showInputMessage="1" showErrorMessage="1" sqref="I116:Y116" xr:uid="{CC9F96EB-78AF-4509-86FF-3D480C002430}"/>
    <dataValidation type="whole" imeMode="halfAlpha" allowBlank="1" showInputMessage="1" showErrorMessage="1" error="7桁の数字を入力してください" sqref="I118:M118" xr:uid="{492E21B2-8D4D-4C63-AADF-3777C1C36E4B}">
      <formula1>0</formula1>
      <formula2>9999999</formula2>
    </dataValidation>
    <dataValidation imeMode="hiragana" allowBlank="1" showInputMessage="1" showErrorMessage="1" sqref="I120:Y120" xr:uid="{B493C67E-B9B4-4E56-B0A7-ED3E8887D8CE}"/>
    <dataValidation imeMode="halfAlpha" allowBlank="1" showInputMessage="1" showErrorMessage="1" sqref="I122:M122" xr:uid="{18A6F47C-2030-41BA-B5FD-5CC47FD07882}"/>
    <dataValidation imeMode="halfAlpha" allowBlank="1" showInputMessage="1" showErrorMessage="1" sqref="P122" xr:uid="{8B05D06E-03FC-4B6C-9608-6F7E1836319F}"/>
    <dataValidation imeMode="halfAlpha" allowBlank="1" showInputMessage="1" showErrorMessage="1" sqref="I124:M124" xr:uid="{3C440E90-637F-4902-8220-26CCC0682BE1}"/>
    <dataValidation imeMode="halfAlpha" allowBlank="1" showInputMessage="1" showErrorMessage="1" sqref="I126:Y126" xr:uid="{CE214412-F554-40D5-B049-D7956A4571C4}"/>
    <dataValidation type="list" imeMode="halfAlpha" allowBlank="1" showInputMessage="1" showErrorMessage="1" error="リストから選択してください" sqref="I153:M153" xr:uid="{F7399AE6-D706-404E-878E-A4A5079553E8}">
      <formula1>"しない,する"</formula1>
    </dataValidation>
    <dataValidation imeMode="fullKatakana" allowBlank="1" showInputMessage="1" showErrorMessage="1" sqref="I155:Y155" xr:uid="{D7FEEDF3-68C0-440B-A73E-E3F3D95FD635}"/>
    <dataValidation imeMode="hiragana" allowBlank="1" showInputMessage="1" showErrorMessage="1" sqref="I157:Y157" xr:uid="{DC931088-A579-4343-AEA2-3B03B225875F}"/>
    <dataValidation imeMode="halfAlpha" allowBlank="1" showInputMessage="1" showErrorMessage="1" sqref="I159:M159" xr:uid="{34415BDD-3091-4A94-ABFB-ACD8C6A9D15A}"/>
    <dataValidation type="whole" imeMode="halfAlpha" allowBlank="1" showInputMessage="1" showErrorMessage="1" error="7桁の数字を入力してください" sqref="I161:M161" xr:uid="{6A2BB044-0432-4186-BC91-74D8A9044038}">
      <formula1>0</formula1>
      <formula2>9999999</formula2>
    </dataValidation>
    <dataValidation imeMode="hiragana" allowBlank="1" showInputMessage="1" showErrorMessage="1" sqref="I163:Y163" xr:uid="{D0FFE23E-677B-4515-9CA4-67C36C4B8CF1}"/>
    <dataValidation imeMode="halfAlpha" allowBlank="1" showInputMessage="1" showErrorMessage="1" sqref="I165:M165" xr:uid="{608353F9-99D8-487D-A505-6B21EA327FB0}"/>
    <dataValidation imeMode="halfAlpha" allowBlank="1" showInputMessage="1" showErrorMessage="1" sqref="I167:M167" xr:uid="{7E395669-BE68-4762-95C4-380198F26E8B}"/>
    <dataValidation imeMode="halfAlpha" allowBlank="1" showInputMessage="1" showErrorMessage="1" sqref="I169:Y169" xr:uid="{2A18EA40-6F35-41E1-91EA-01179BF688E5}"/>
    <dataValidation type="date" imeMode="halfAlpha" allowBlank="1" showInputMessage="1" showErrorMessage="1" error="有効な日付を入力してください" sqref="I176:M176" xr:uid="{79538F70-9FFA-417D-BE51-7A2EAAC72E6C}">
      <formula1>92</formula1>
      <formula2>73415</formula2>
    </dataValidation>
    <dataValidation imeMode="hiragana" allowBlank="1" showInputMessage="1" showErrorMessage="1" sqref="I178:M178" xr:uid="{1EF60E88-70E8-41FD-9480-C259995F9C97}"/>
    <dataValidation allowBlank="1" showInputMessage="1" showErrorMessage="1" sqref="B182 I199:M199 B216" xr:uid="{0D6132C5-B00B-4C27-8D15-96D01BE98A1D}"/>
    <dataValidation type="list" imeMode="halfAlpha" allowBlank="1" showInputMessage="1" showErrorMessage="1" error="リストから選択してください" sqref="K183:M183" xr:uid="{644677FC-7F43-4CA7-BE88-E6C80F364488}">
      <formula1>"○,　"</formula1>
    </dataValidation>
    <dataValidation type="list" imeMode="halfAlpha" allowBlank="1" showInputMessage="1" showErrorMessage="1" error="リストから選択してください" sqref="K184:M184" xr:uid="{6BEB0A36-AC47-400C-8467-B94A9C431A81}">
      <formula1>"○,　"</formula1>
    </dataValidation>
    <dataValidation type="list" imeMode="halfAlpha" allowBlank="1" showInputMessage="1" showErrorMessage="1" error="リストから選択してください" sqref="K185:M185" xr:uid="{A4B0031D-1866-4466-B693-E307816A3EE7}">
      <formula1>"○,　"</formula1>
    </dataValidation>
    <dataValidation type="list" imeMode="halfAlpha" allowBlank="1" showInputMessage="1" showErrorMessage="1" error="リストから選択してください" sqref="K186:M187" xr:uid="{AB11D870-E119-4F56-B6A5-B91B836269EF}">
      <formula1>"○,　"</formula1>
    </dataValidation>
    <dataValidation type="whole" imeMode="halfAlpha" allowBlank="1" showInputMessage="1" showErrorMessage="1" error="有効な数字を入力してください" sqref="W186:X186" xr:uid="{25C8F928-2FF4-4EAA-9CAC-B9A3CFDEEAEF}">
      <formula1>0</formula1>
      <formula2>100</formula2>
    </dataValidation>
    <dataValidation type="whole" imeMode="halfAlpha" allowBlank="1" showInputMessage="1" showErrorMessage="1" error="有効な数字を入力してください" sqref="W187:X187" xr:uid="{80BC027E-51CB-4E50-87BD-058538B510E9}">
      <formula1>0</formula1>
      <formula2>100</formula2>
    </dataValidation>
    <dataValidation type="whole" imeMode="halfAlpha" allowBlank="1" showInputMessage="1" showErrorMessage="1" error="有効な数字を入力してください" sqref="I189:M189" xr:uid="{0F860E62-4EAA-4D4E-9F31-5CCAA69A9533}">
      <formula1>0</formula1>
      <formula2>9999999999</formula2>
    </dataValidation>
    <dataValidation type="whole" imeMode="halfAlpha" allowBlank="1" showInputMessage="1" showErrorMessage="1" error="有効な数字を入力してください" sqref="I191:M191" xr:uid="{D9BC6459-6CFD-4546-8DF9-5F22188691AE}">
      <formula1>0</formula1>
      <formula2>9999999999</formula2>
    </dataValidation>
    <dataValidation type="whole" imeMode="halfAlpha" allowBlank="1" showInputMessage="1" showErrorMessage="1" error="有効な数字を入力してください" sqref="O191:Q191" xr:uid="{6A62C527-304B-4CC2-BEC8-FCCAA763CD81}">
      <formula1>0</formula1>
      <formula2>9999999999</formula2>
    </dataValidation>
    <dataValidation type="date" imeMode="halfAlpha" allowBlank="1" showInputMessage="1" showErrorMessage="1" error="有効な日付を入力してください" sqref="I193:M193" xr:uid="{1E283BFC-2E44-4925-8C33-170D469C5F3B}">
      <formula1>92</formula1>
      <formula2>73415</formula2>
    </dataValidation>
    <dataValidation type="whole" imeMode="halfAlpha" allowBlank="1" showInputMessage="1" showErrorMessage="1" error="有効な数字を入力してください" sqref="I196:M196" xr:uid="{CD0D4F9D-9F04-4A3F-9321-610134EC78A5}">
      <formula1>0</formula1>
      <formula2>9999999999</formula2>
    </dataValidation>
    <dataValidation type="whole" imeMode="halfAlpha" allowBlank="1" showInputMessage="1" showErrorMessage="1" error="有効な数字を入力してください" sqref="I197:M197" xr:uid="{2A1DF8BD-4BB4-40B9-BEE8-A1F0D1D49603}">
      <formula1>0</formula1>
      <formula2>9999999999</formula2>
    </dataValidation>
    <dataValidation type="whole" imeMode="halfAlpha" allowBlank="1" showInputMessage="1" showErrorMessage="1" error="有効な数字を入力してください" sqref="I198:M198" xr:uid="{783366EA-1F75-423F-B737-81988F16FD99}">
      <formula1>0</formula1>
      <formula2>9999999999</formula2>
    </dataValidation>
    <dataValidation type="whole" imeMode="halfAlpha" allowBlank="1" showInputMessage="1" showErrorMessage="1" error="有効な数字を入力してください" sqref="I200:M200" xr:uid="{48B8FBF3-A516-4E72-B5B9-B6DAF2E1D968}">
      <formula1>0</formula1>
      <formula2>9999999999</formula2>
    </dataValidation>
    <dataValidation type="list" imeMode="halfAlpha" allowBlank="1" showInputMessage="1" showErrorMessage="1" error="リストから選択してください" sqref="I202:M202" xr:uid="{EED87735-9040-4BD5-9210-4D66FA5B1527}">
      <formula1>"該当する,該当しない,　"</formula1>
    </dataValidation>
    <dataValidation type="list" imeMode="halfAlpha" allowBlank="1" showInputMessage="1" showErrorMessage="1" error="リストから選択してください" sqref="I210:M210" xr:uid="{36F9EC66-49D4-4CE8-AD9D-F0533C436994}">
      <formula1>許可コード</formula1>
    </dataValidation>
    <dataValidation type="date" imeMode="halfAlpha" allowBlank="1" showInputMessage="1" showErrorMessage="1" error="有効な日付を入力してください" sqref="I212:M212" xr:uid="{CDBB6200-899F-483D-8E9B-9DA1B0F931C2}">
      <formula1>92</formula1>
      <formula2>73415</formula2>
    </dataValidation>
    <dataValidation type="list" imeMode="halfAlpha" allowBlank="1" showInputMessage="1" showErrorMessage="1" error="リストから選択してください" sqref="L218:M218" xr:uid="{A0E392D2-3F0D-47F0-8345-E0037350FC00}">
      <formula1>"○,　"</formula1>
    </dataValidation>
    <dataValidation type="list" imeMode="halfAlpha" allowBlank="1" showInputMessage="1" showErrorMessage="1" error="リストから選択してください" sqref="N218" xr:uid="{95946E97-BCCB-48DF-85D0-EBCE45CC56FF}">
      <formula1>"一般,特定,　"</formula1>
    </dataValidation>
    <dataValidation type="whole" imeMode="halfAlpha" allowBlank="1" showInputMessage="1" showErrorMessage="1" error="有効な数字を入力してください" sqref="O218" xr:uid="{5AAC8DC3-4433-40C1-B1C4-4AE75EF8C9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18" xr:uid="{CEA39A35-D254-41CD-9AAB-5FF6E7D7E384}">
      <formula1>-9999999999</formula1>
      <formula2>9999999999</formula2>
    </dataValidation>
    <dataValidation type="list" imeMode="halfAlpha" allowBlank="1" showInputMessage="1" showErrorMessage="1" error="リストから選択してください" sqref="Q218" xr:uid="{DE5BBD18-FF15-487D-A44B-7F5CE8250957}">
      <formula1>"一般,特定,　"</formula1>
    </dataValidation>
    <dataValidation type="whole" imeMode="halfAlpha" allowBlank="1" showInputMessage="1" showErrorMessage="1" error="有効な数字を入力してください" sqref="R218" xr:uid="{3B4B1BA8-BF6D-4BE3-9721-C4409E2EE48E}">
      <formula1>0</formula1>
      <formula2>9999999999</formula2>
    </dataValidation>
    <dataValidation type="whole" imeMode="halfAlpha" allowBlank="1" showInputMessage="1" showErrorMessage="1" error="有効な数字を入力してください" sqref="S218" xr:uid="{A7B5510D-0FEA-4DC3-BE3E-3CCAA0983362}">
      <formula1>0</formula1>
      <formula2>9999999999</formula2>
    </dataValidation>
    <dataValidation type="whole" imeMode="halfAlpha" allowBlank="1" showInputMessage="1" showErrorMessage="1" error="有効な数字を入力してください" sqref="T218" xr:uid="{CC38873E-04BC-4F59-B2DE-0D133C4CBBDA}">
      <formula1>0</formula1>
      <formula2>9999999999</formula2>
    </dataValidation>
    <dataValidation type="whole" imeMode="halfAlpha" allowBlank="1" showInputMessage="1" showErrorMessage="1" error="有効な数字を入力してください" sqref="U218" xr:uid="{0FB26732-B925-4DF3-B0FF-43768E5B12A9}">
      <formula1>0</formula1>
      <formula2>9999999999</formula2>
    </dataValidation>
    <dataValidation type="whole" imeMode="halfAlpha" allowBlank="1" showInputMessage="1" showErrorMessage="1" error="有効な数字を入力してください" sqref="V218" xr:uid="{49BB8908-B4D6-4356-8734-A923574E4111}">
      <formula1>0</formula1>
      <formula2>9999999999</formula2>
    </dataValidation>
    <dataValidation type="whole" imeMode="halfAlpha" allowBlank="1" showInputMessage="1" showErrorMessage="1" error="有効な数字を入力してください" sqref="W218" xr:uid="{556692C2-FF82-4E0B-9F20-7A81653553A3}">
      <formula1>0</formula1>
      <formula2>9999999999</formula2>
    </dataValidation>
    <dataValidation type="whole" imeMode="halfAlpha" allowBlank="1" showInputMessage="1" showErrorMessage="1" error="有効な数字を入力してください" sqref="X218" xr:uid="{68239624-86CF-4B17-ADFC-000A323693E8}">
      <formula1>0</formula1>
      <formula2>9999999999</formula2>
    </dataValidation>
    <dataValidation type="whole" imeMode="halfAlpha" allowBlank="1" showInputMessage="1" showErrorMessage="1" error="有効な数字を入力してください" sqref="Y218" xr:uid="{036D8EDC-EB0F-4E05-BEB2-4415EFD39B69}">
      <formula1>0</formula1>
      <formula2>9999999999</formula2>
    </dataValidation>
    <dataValidation type="list" imeMode="halfAlpha" allowBlank="1" showInputMessage="1" showErrorMessage="1" error="リストから選択してください" sqref="L219:M219" xr:uid="{EF882E47-B8D1-44FA-B3C7-3963F39C87CE}">
      <formula1>"○,　"</formula1>
    </dataValidation>
    <dataValidation type="list" imeMode="halfAlpha" allowBlank="1" showInputMessage="1" showErrorMessage="1" error="リストから選択してください" sqref="N219" xr:uid="{174C3CBB-42AD-4D8B-94F5-DAF451C7300B}">
      <formula1>"一般,特定,　"</formula1>
    </dataValidation>
    <dataValidation type="whole" imeMode="halfAlpha" allowBlank="1" showInputMessage="1" showErrorMessage="1" error="有効な数字を入力してください" sqref="O219" xr:uid="{5A6731D1-D538-4F49-9827-91938D26A1D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19" xr:uid="{32364348-F664-43A9-BA09-D44D8E4B5B9E}">
      <formula1>-9999999999</formula1>
      <formula2>9999999999</formula2>
    </dataValidation>
    <dataValidation type="list" imeMode="halfAlpha" allowBlank="1" showInputMessage="1" showErrorMessage="1" error="リストから選択してください" sqref="Q219" xr:uid="{FD5D0252-FA02-4128-BE16-CAE6B8E27CA7}">
      <formula1>"一般,特定,　"</formula1>
    </dataValidation>
    <dataValidation type="whole" imeMode="halfAlpha" allowBlank="1" showInputMessage="1" showErrorMessage="1" error="有効な数字を入力してください" sqref="R219" xr:uid="{E1971EE7-A413-4FE4-B92E-03D56CD4F954}">
      <formula1>0</formula1>
      <formula2>9999999999</formula2>
    </dataValidation>
    <dataValidation type="whole" imeMode="halfAlpha" allowBlank="1" showInputMessage="1" showErrorMessage="1" error="有効な数字を入力してください" sqref="S219" xr:uid="{BF0FE184-1492-4DE6-83A4-8ECB8D4E30BB}">
      <formula1>0</formula1>
      <formula2>9999999999</formula2>
    </dataValidation>
    <dataValidation type="whole" imeMode="halfAlpha" allowBlank="1" showInputMessage="1" showErrorMessage="1" error="有効な数字を入力してください" sqref="T219" xr:uid="{ADC6FE2F-1DBF-45B1-A2CB-8E55E17562DA}">
      <formula1>0</formula1>
      <formula2>9999999999</formula2>
    </dataValidation>
    <dataValidation type="whole" imeMode="halfAlpha" allowBlank="1" showInputMessage="1" showErrorMessage="1" error="有効な数字を入力してください" sqref="U219" xr:uid="{5E3912D3-4928-44FA-86A8-D889D996FC8B}">
      <formula1>0</formula1>
      <formula2>9999999999</formula2>
    </dataValidation>
    <dataValidation type="whole" imeMode="halfAlpha" allowBlank="1" showInputMessage="1" showErrorMessage="1" error="有効な数字を入力してください" sqref="V219" xr:uid="{33EDF862-4A67-43ED-A06C-657E9F1CF8F3}">
      <formula1>0</formula1>
      <formula2>9999999999</formula2>
    </dataValidation>
    <dataValidation type="whole" imeMode="halfAlpha" allowBlank="1" showInputMessage="1" showErrorMessage="1" error="有効な数字を入力してください" sqref="W219" xr:uid="{D2FD63A7-8B8A-4CE0-81D2-22903147CE3D}">
      <formula1>0</formula1>
      <formula2>9999999999</formula2>
    </dataValidation>
    <dataValidation type="whole" imeMode="halfAlpha" allowBlank="1" showInputMessage="1" showErrorMessage="1" error="有効な数字を入力してください" sqref="X219" xr:uid="{EC782259-D5EE-474D-ABBA-1500194AD186}">
      <formula1>0</formula1>
      <formula2>9999999999</formula2>
    </dataValidation>
    <dataValidation type="whole" imeMode="halfAlpha" allowBlank="1" showInputMessage="1" showErrorMessage="1" error="有効な数字を入力してください" sqref="Y219" xr:uid="{BF8D0969-7354-4E45-88DC-EAE40DEE11B7}">
      <formula1>0</formula1>
      <formula2>9999999999</formula2>
    </dataValidation>
    <dataValidation type="list" imeMode="halfAlpha" allowBlank="1" showInputMessage="1" showErrorMessage="1" error="リストから選択してください" sqref="L220:M220" xr:uid="{E42E6D8D-D9D5-4E10-BACB-3D639808879D}">
      <formula1>"○,　"</formula1>
    </dataValidation>
    <dataValidation type="list" imeMode="halfAlpha" allowBlank="1" showInputMessage="1" showErrorMessage="1" error="リストから選択してください" sqref="N220" xr:uid="{6ECB4454-7072-4010-9DB6-EB3195F6B3A7}">
      <formula1>"一般,特定,　"</formula1>
    </dataValidation>
    <dataValidation type="whole" imeMode="halfAlpha" allowBlank="1" showInputMessage="1" showErrorMessage="1" error="有効な数字を入力してください" sqref="O220" xr:uid="{56191ADB-CCF3-4DDB-9825-F95D9845BB4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0" xr:uid="{5E2484E1-F787-471B-8F8A-4C4462B52536}">
      <formula1>-9999999999</formula1>
      <formula2>9999999999</formula2>
    </dataValidation>
    <dataValidation type="list" imeMode="halfAlpha" allowBlank="1" showInputMessage="1" showErrorMessage="1" error="リストから選択してください" sqref="Q220" xr:uid="{ED775C4F-EF8E-4D19-9269-FFF97A358F90}">
      <formula1>"一般,特定,　"</formula1>
    </dataValidation>
    <dataValidation type="whole" imeMode="halfAlpha" allowBlank="1" showInputMessage="1" showErrorMessage="1" error="有効な数字を入力してください" sqref="R220" xr:uid="{7D91AAEC-420D-454E-9BF9-A8BF8F049FB0}">
      <formula1>0</formula1>
      <formula2>9999999999</formula2>
    </dataValidation>
    <dataValidation type="whole" imeMode="halfAlpha" allowBlank="1" showInputMessage="1" showErrorMessage="1" error="有効な数字を入力してください" sqref="S220" xr:uid="{7EBE7C54-B65C-4B8C-9889-6394992AFAE8}">
      <formula1>0</formula1>
      <formula2>9999999999</formula2>
    </dataValidation>
    <dataValidation type="whole" imeMode="halfAlpha" allowBlank="1" showInputMessage="1" showErrorMessage="1" error="有効な数字を入力してください" sqref="T220" xr:uid="{37C5C876-C793-4E15-8FA6-7111B2CF1D64}">
      <formula1>0</formula1>
      <formula2>9999999999</formula2>
    </dataValidation>
    <dataValidation type="whole" imeMode="halfAlpha" allowBlank="1" showInputMessage="1" showErrorMessage="1" error="有効な数字を入力してください" sqref="U220" xr:uid="{8F8B4C27-5F15-4BC1-A353-94CCE1B619CB}">
      <formula1>0</formula1>
      <formula2>9999999999</formula2>
    </dataValidation>
    <dataValidation type="whole" imeMode="halfAlpha" allowBlank="1" showInputMessage="1" showErrorMessage="1" error="有効な数字を入力してください" sqref="V220" xr:uid="{01B22615-68C5-49B4-B1F4-4A1540569C45}">
      <formula1>0</formula1>
      <formula2>9999999999</formula2>
    </dataValidation>
    <dataValidation type="whole" imeMode="halfAlpha" allowBlank="1" showInputMessage="1" showErrorMessage="1" error="有効な数字を入力してください" sqref="W220" xr:uid="{5E6410A3-447B-4D13-8334-4AE5E2629CAE}">
      <formula1>0</formula1>
      <formula2>9999999999</formula2>
    </dataValidation>
    <dataValidation type="whole" imeMode="halfAlpha" allowBlank="1" showInputMessage="1" showErrorMessage="1" error="有効な数字を入力してください" sqref="X220" xr:uid="{80677FE7-39F0-460E-BD07-1A8A5B766615}">
      <formula1>0</formula1>
      <formula2>9999999999</formula2>
    </dataValidation>
    <dataValidation type="whole" imeMode="halfAlpha" allowBlank="1" showInputMessage="1" showErrorMessage="1" error="有効な数字を入力してください" sqref="Y220" xr:uid="{B2874D4C-40C0-4181-830B-43256CCC34C3}">
      <formula1>0</formula1>
      <formula2>9999999999</formula2>
    </dataValidation>
    <dataValidation type="list" imeMode="halfAlpha" allowBlank="1" showInputMessage="1" showErrorMessage="1" error="リストから選択してください" sqref="L221:M221" xr:uid="{7D82DC78-8C1F-45CB-BCE8-B78C9FE00673}">
      <formula1>"○,　"</formula1>
    </dataValidation>
    <dataValidation type="list" imeMode="halfAlpha" allowBlank="1" showInputMessage="1" showErrorMessage="1" error="リストから選択してください" sqref="N221" xr:uid="{E3171FF5-AEB0-4986-91A8-51B0E94532EA}">
      <formula1>"一般,特定,　"</formula1>
    </dataValidation>
    <dataValidation type="whole" imeMode="halfAlpha" allowBlank="1" showInputMessage="1" showErrorMessage="1" error="有効な数字を入力してください" sqref="O221" xr:uid="{F8C2EF52-2673-4251-A2F1-30FCD96D76E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1" xr:uid="{6511C69D-0828-4AF3-A6DF-C54966234D9D}">
      <formula1>-9999999999</formula1>
      <formula2>9999999999</formula2>
    </dataValidation>
    <dataValidation type="list" imeMode="halfAlpha" allowBlank="1" showInputMessage="1" showErrorMessage="1" error="リストから選択してください" sqref="Q221" xr:uid="{80F00BFF-8438-4614-AD74-90A06F7FC349}">
      <formula1>"一般,特定,　"</formula1>
    </dataValidation>
    <dataValidation type="whole" imeMode="halfAlpha" allowBlank="1" showInputMessage="1" showErrorMessage="1" error="有効な数字を入力してください" sqref="R221" xr:uid="{EA575C65-3B07-4A96-A1DD-F0F30AFE2561}">
      <formula1>0</formula1>
      <formula2>9999999999</formula2>
    </dataValidation>
    <dataValidation type="whole" imeMode="halfAlpha" allowBlank="1" showInputMessage="1" showErrorMessage="1" error="有効な数字を入力してください" sqref="S221" xr:uid="{B76E27B4-A31D-438A-8F92-33822D37A5F4}">
      <formula1>0</formula1>
      <formula2>9999999999</formula2>
    </dataValidation>
    <dataValidation type="whole" imeMode="halfAlpha" allowBlank="1" showInputMessage="1" showErrorMessage="1" error="有効な数字を入力してください" sqref="T221" xr:uid="{B34DE752-CDFD-4AE8-BE9D-193B26F24A6B}">
      <formula1>0</formula1>
      <formula2>9999999999</formula2>
    </dataValidation>
    <dataValidation type="whole" imeMode="halfAlpha" allowBlank="1" showInputMessage="1" showErrorMessage="1" error="有効な数字を入力してください" sqref="U221" xr:uid="{30B0FC62-55D2-4CCD-A68F-CFB11CAC7D9A}">
      <formula1>0</formula1>
      <formula2>9999999999</formula2>
    </dataValidation>
    <dataValidation type="whole" imeMode="halfAlpha" allowBlank="1" showInputMessage="1" showErrorMessage="1" error="有効な数字を入力してください" sqref="V221" xr:uid="{08301485-F466-4289-AFD3-E0780DA6B1BE}">
      <formula1>0</formula1>
      <formula2>9999999999</formula2>
    </dataValidation>
    <dataValidation type="whole" imeMode="halfAlpha" allowBlank="1" showInputMessage="1" showErrorMessage="1" error="有効な数字を入力してください" sqref="W221" xr:uid="{AB73E6D1-24AA-4575-8BA9-CC6774AE752C}">
      <formula1>0</formula1>
      <formula2>9999999999</formula2>
    </dataValidation>
    <dataValidation type="whole" imeMode="halfAlpha" allowBlank="1" showInputMessage="1" showErrorMessage="1" error="有効な数字を入力してください" sqref="X221" xr:uid="{559FB922-1765-46FE-871D-5480E1031B66}">
      <formula1>0</formula1>
      <formula2>9999999999</formula2>
    </dataValidation>
    <dataValidation type="whole" imeMode="halfAlpha" allowBlank="1" showInputMessage="1" showErrorMessage="1" error="有効な数字を入力してください" sqref="Y221" xr:uid="{5DA6DD3F-C7FD-470D-86B8-ABDC36B30B03}">
      <formula1>0</formula1>
      <formula2>9999999999</formula2>
    </dataValidation>
    <dataValidation type="list" imeMode="halfAlpha" allowBlank="1" showInputMessage="1" showErrorMessage="1" error="リストから選択してください" sqref="L222:M222" xr:uid="{A888A5F1-0647-4C54-91E1-007E7DA33CAD}">
      <formula1>"○,　"</formula1>
    </dataValidation>
    <dataValidation type="list" imeMode="halfAlpha" allowBlank="1" showInputMessage="1" showErrorMessage="1" error="リストから選択してください" sqref="N222" xr:uid="{75E3696F-7385-47A5-967E-F1D69689C904}">
      <formula1>"一般,特定,　"</formula1>
    </dataValidation>
    <dataValidation type="whole" imeMode="halfAlpha" allowBlank="1" showInputMessage="1" showErrorMessage="1" error="有効な数字を入力してください" sqref="O222" xr:uid="{0B7D8C9E-D72D-41ED-A079-0556A5EAB07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2" xr:uid="{C939A80A-9A9F-4D0F-91AF-CB92D31C5B18}">
      <formula1>-9999999999</formula1>
      <formula2>9999999999</formula2>
    </dataValidation>
    <dataValidation type="list" imeMode="halfAlpha" allowBlank="1" showInputMessage="1" showErrorMessage="1" error="リストから選択してください" sqref="Q222" xr:uid="{C377BC50-D439-47C2-9EF6-E14FBCE05EC7}">
      <formula1>"一般,特定,　"</formula1>
    </dataValidation>
    <dataValidation type="whole" imeMode="halfAlpha" allowBlank="1" showInputMessage="1" showErrorMessage="1" error="有効な数字を入力してください" sqref="R222" xr:uid="{FC2CC093-5A39-4C10-B1FA-3AF71EA54DED}">
      <formula1>0</formula1>
      <formula2>9999999999</formula2>
    </dataValidation>
    <dataValidation type="whole" imeMode="halfAlpha" allowBlank="1" showInputMessage="1" showErrorMessage="1" error="有効な数字を入力してください" sqref="S222" xr:uid="{E9069668-8F3F-4C00-A897-A326F72D3FC7}">
      <formula1>0</formula1>
      <formula2>9999999999</formula2>
    </dataValidation>
    <dataValidation type="whole" imeMode="halfAlpha" allowBlank="1" showInputMessage="1" showErrorMessage="1" error="有効な数字を入力してください" sqref="T222" xr:uid="{1A4EB21C-577C-4A65-9E5E-108FF63586C6}">
      <formula1>0</formula1>
      <formula2>9999999999</formula2>
    </dataValidation>
    <dataValidation type="whole" imeMode="halfAlpha" allowBlank="1" showInputMessage="1" showErrorMessage="1" error="有効な数字を入力してください" sqref="U222" xr:uid="{75DFA941-42E2-4824-9F6A-E0607038D568}">
      <formula1>0</formula1>
      <formula2>9999999999</formula2>
    </dataValidation>
    <dataValidation type="whole" imeMode="halfAlpha" allowBlank="1" showInputMessage="1" showErrorMessage="1" error="有効な数字を入力してください" sqref="V222" xr:uid="{1A1EC325-F3DB-4C11-8194-B08EAE8955D1}">
      <formula1>0</formula1>
      <formula2>9999999999</formula2>
    </dataValidation>
    <dataValidation type="whole" imeMode="halfAlpha" allowBlank="1" showInputMessage="1" showErrorMessage="1" error="有効な数字を入力してください" sqref="W222" xr:uid="{36444AE4-2715-4BD0-8337-A508F8F87945}">
      <formula1>0</formula1>
      <formula2>9999999999</formula2>
    </dataValidation>
    <dataValidation type="whole" imeMode="halfAlpha" allowBlank="1" showInputMessage="1" showErrorMessage="1" error="有効な数字を入力してください" sqref="X222" xr:uid="{A68BC5E2-33DE-4EB9-8376-3164670A3D4A}">
      <formula1>0</formula1>
      <formula2>9999999999</formula2>
    </dataValidation>
    <dataValidation type="whole" imeMode="halfAlpha" allowBlank="1" showInputMessage="1" showErrorMessage="1" error="有効な数字を入力してください" sqref="Y222" xr:uid="{D93AB385-A261-44D2-8E68-4F8913F101CC}">
      <formula1>0</formula1>
      <formula2>9999999999</formula2>
    </dataValidation>
    <dataValidation type="list" imeMode="halfAlpha" allowBlank="1" showInputMessage="1" showErrorMessage="1" error="リストから選択してください" sqref="L223:M223" xr:uid="{A1C0EE8F-4B1A-4112-883F-762963473EE3}">
      <formula1>"○,　"</formula1>
    </dataValidation>
    <dataValidation type="list" imeMode="halfAlpha" allowBlank="1" showInputMessage="1" showErrorMessage="1" error="リストから選択してください" sqref="N223" xr:uid="{4C9A9EBF-20AE-4A0A-9514-F6400529D611}">
      <formula1>"一般,特定,　"</formula1>
    </dataValidation>
    <dataValidation type="whole" imeMode="halfAlpha" allowBlank="1" showInputMessage="1" showErrorMessage="1" error="有効な数字を入力してください" sqref="O223" xr:uid="{397408D3-B441-462F-99AE-4AF33DAB722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3" xr:uid="{571FED9D-CB13-4E5F-A5B7-A37EF4A8154A}">
      <formula1>-9999999999</formula1>
      <formula2>9999999999</formula2>
    </dataValidation>
    <dataValidation type="list" imeMode="halfAlpha" allowBlank="1" showInputMessage="1" showErrorMessage="1" error="リストから選択してください" sqref="Q223" xr:uid="{947FAFA4-9C1B-4607-8A28-F3E524744C1F}">
      <formula1>"一般,特定,　"</formula1>
    </dataValidation>
    <dataValidation type="whole" imeMode="halfAlpha" allowBlank="1" showInputMessage="1" showErrorMessage="1" error="有効な数字を入力してください" sqref="R223" xr:uid="{CBEA31F4-E6DE-420E-803D-95E1FF3DE01C}">
      <formula1>0</formula1>
      <formula2>9999999999</formula2>
    </dataValidation>
    <dataValidation type="whole" imeMode="halfAlpha" allowBlank="1" showInputMessage="1" showErrorMessage="1" error="有効な数字を入力してください" sqref="S223" xr:uid="{09546C68-ABF4-4DBE-BDA0-963B8328DFBD}">
      <formula1>0</formula1>
      <formula2>9999999999</formula2>
    </dataValidation>
    <dataValidation type="whole" imeMode="halfAlpha" allowBlank="1" showInputMessage="1" showErrorMessage="1" error="有効な数字を入力してください" sqref="T223" xr:uid="{232CAF20-654F-42DB-8951-E294F9F99772}">
      <formula1>0</formula1>
      <formula2>9999999999</formula2>
    </dataValidation>
    <dataValidation type="whole" imeMode="halfAlpha" allowBlank="1" showInputMessage="1" showErrorMessage="1" error="有効な数字を入力してください" sqref="U223" xr:uid="{F173D614-E655-4F53-A13A-795C83C1CD30}">
      <formula1>0</formula1>
      <formula2>9999999999</formula2>
    </dataValidation>
    <dataValidation type="whole" imeMode="halfAlpha" allowBlank="1" showInputMessage="1" showErrorMessage="1" error="有効な数字を入力してください" sqref="V223" xr:uid="{1BDEBD08-50E7-4D28-BF1C-B75548CE2EAA}">
      <formula1>0</formula1>
      <formula2>9999999999</formula2>
    </dataValidation>
    <dataValidation type="whole" imeMode="halfAlpha" allowBlank="1" showInputMessage="1" showErrorMessage="1" error="有効な数字を入力してください" sqref="W223" xr:uid="{0ADDFEC9-F405-4DF1-9E89-DEE4574D92A3}">
      <formula1>0</formula1>
      <formula2>9999999999</formula2>
    </dataValidation>
    <dataValidation type="whole" imeMode="halfAlpha" allowBlank="1" showInputMessage="1" showErrorMessage="1" error="有効な数字を入力してください" sqref="X223" xr:uid="{E7E4D350-9F17-4229-B2D4-A6C01A4E4585}">
      <formula1>0</formula1>
      <formula2>9999999999</formula2>
    </dataValidation>
    <dataValidation type="whole" imeMode="halfAlpha" allowBlank="1" showInputMessage="1" showErrorMessage="1" error="有効な数字を入力してください" sqref="Y223" xr:uid="{6B6E7CEE-6671-4532-BA38-CA399161C834}">
      <formula1>0</formula1>
      <formula2>9999999999</formula2>
    </dataValidation>
    <dataValidation type="list" imeMode="halfAlpha" allowBlank="1" showInputMessage="1" showErrorMessage="1" error="リストから選択してください" sqref="L224:M224" xr:uid="{A7D25D7D-13C3-430C-98C0-93AA80F1FF42}">
      <formula1>"○,　"</formula1>
    </dataValidation>
    <dataValidation type="list" imeMode="halfAlpha" allowBlank="1" showInputMessage="1" showErrorMessage="1" error="リストから選択してください" sqref="N224" xr:uid="{BB8246DB-6226-46B5-86F5-FF80BE3AB927}">
      <formula1>"一般,特定,　"</formula1>
    </dataValidation>
    <dataValidation type="whole" imeMode="halfAlpha" allowBlank="1" showInputMessage="1" showErrorMessage="1" error="有効な数字を入力してください" sqref="O224" xr:uid="{A05D41A9-4E3F-455F-B190-CD1EE11000A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4" xr:uid="{1C438AF8-5306-4E8A-B3AA-A09CC8884FD3}">
      <formula1>-9999999999</formula1>
      <formula2>9999999999</formula2>
    </dataValidation>
    <dataValidation type="list" imeMode="halfAlpha" allowBlank="1" showInputMessage="1" showErrorMessage="1" error="リストから選択してください" sqref="Q224" xr:uid="{6565D761-F19C-474E-97C4-598FA9AE15BD}">
      <formula1>"一般,特定,　"</formula1>
    </dataValidation>
    <dataValidation type="whole" imeMode="halfAlpha" allowBlank="1" showInputMessage="1" showErrorMessage="1" error="有効な数字を入力してください" sqref="R224" xr:uid="{E9AB7FCC-25EC-437D-BDB1-772EFB78A93E}">
      <formula1>0</formula1>
      <formula2>9999999999</formula2>
    </dataValidation>
    <dataValidation type="whole" imeMode="halfAlpha" allowBlank="1" showInputMessage="1" showErrorMessage="1" error="有効な数字を入力してください" sqref="S224" xr:uid="{9185469A-1EDF-4CD4-B89A-0A41645491F7}">
      <formula1>0</formula1>
      <formula2>9999999999</formula2>
    </dataValidation>
    <dataValidation type="whole" imeMode="halfAlpha" allowBlank="1" showInputMessage="1" showErrorMessage="1" error="有効な数字を入力してください" sqref="T224" xr:uid="{3D0E6E0F-267D-4713-A800-6E82AA2D55F5}">
      <formula1>0</formula1>
      <formula2>9999999999</formula2>
    </dataValidation>
    <dataValidation type="whole" imeMode="halfAlpha" allowBlank="1" showInputMessage="1" showErrorMessage="1" error="有効な数字を入力してください" sqref="U224" xr:uid="{A15731A8-DE94-4E12-BE1E-D2B3739DEA4A}">
      <formula1>0</formula1>
      <formula2>9999999999</formula2>
    </dataValidation>
    <dataValidation type="whole" imeMode="halfAlpha" allowBlank="1" showInputMessage="1" showErrorMessage="1" error="有効な数字を入力してください" sqref="V224" xr:uid="{AF7ADF7D-F5FB-4C27-8D73-B5E3D876DD09}">
      <formula1>0</formula1>
      <formula2>9999999999</formula2>
    </dataValidation>
    <dataValidation type="whole" imeMode="halfAlpha" allowBlank="1" showInputMessage="1" showErrorMessage="1" error="有効な数字を入力してください" sqref="W224" xr:uid="{2AAC4A90-D44C-4B76-A9DF-9572E323939A}">
      <formula1>0</formula1>
      <formula2>9999999999</formula2>
    </dataValidation>
    <dataValidation type="whole" imeMode="halfAlpha" allowBlank="1" showInputMessage="1" showErrorMessage="1" error="有効な数字を入力してください" sqref="X224" xr:uid="{2AB0A66A-B603-4A4B-8BF8-B58EC2F5D0FE}">
      <formula1>0</formula1>
      <formula2>9999999999</formula2>
    </dataValidation>
    <dataValidation type="whole" imeMode="halfAlpha" allowBlank="1" showInputMessage="1" showErrorMessage="1" error="有効な数字を入力してください" sqref="Y224" xr:uid="{6EB9392C-9E23-4A11-98DB-6AD6B6BC2610}">
      <formula1>0</formula1>
      <formula2>9999999999</formula2>
    </dataValidation>
    <dataValidation type="list" imeMode="halfAlpha" allowBlank="1" showInputMessage="1" showErrorMessage="1" error="リストから選択してください" sqref="L225:M225" xr:uid="{5994B503-DC3A-4C50-86CE-5C75AB484490}">
      <formula1>"○,　"</formula1>
    </dataValidation>
    <dataValidation type="list" imeMode="halfAlpha" allowBlank="1" showInputMessage="1" showErrorMessage="1" error="リストから選択してください" sqref="N225" xr:uid="{ED47E9E6-7363-473E-8224-432755D6BE22}">
      <formula1>"一般,特定,　"</formula1>
    </dataValidation>
    <dataValidation type="whole" imeMode="halfAlpha" allowBlank="1" showInputMessage="1" showErrorMessage="1" error="有効な数字を入力してください" sqref="O225" xr:uid="{3F69E23D-2A5E-476E-A943-02450C8CDAD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5" xr:uid="{995BD3B7-1F87-4996-A4E8-9293370ADB97}">
      <formula1>-9999999999</formula1>
      <formula2>9999999999</formula2>
    </dataValidation>
    <dataValidation type="list" imeMode="halfAlpha" allowBlank="1" showInputMessage="1" showErrorMessage="1" error="リストから選択してください" sqref="Q225" xr:uid="{0E478DED-6989-4AD5-A787-4EF4903FC52F}">
      <formula1>"一般,特定,　"</formula1>
    </dataValidation>
    <dataValidation type="whole" imeMode="halfAlpha" allowBlank="1" showInputMessage="1" showErrorMessage="1" error="有効な数字を入力してください" sqref="R225" xr:uid="{4BDB19DC-A52B-4198-B112-E2ECB1D9E09D}">
      <formula1>0</formula1>
      <formula2>9999999999</formula2>
    </dataValidation>
    <dataValidation type="whole" imeMode="halfAlpha" allowBlank="1" showInputMessage="1" showErrorMessage="1" error="有効な数字を入力してください" sqref="S225" xr:uid="{37202320-9355-4B03-A0FC-50C8921CB87D}">
      <formula1>0</formula1>
      <formula2>9999999999</formula2>
    </dataValidation>
    <dataValidation type="whole" imeMode="halfAlpha" allowBlank="1" showInputMessage="1" showErrorMessage="1" error="有効な数字を入力してください" sqref="T225" xr:uid="{17AF48FF-9A69-4138-A996-D30DDC2C9CFC}">
      <formula1>0</formula1>
      <formula2>9999999999</formula2>
    </dataValidation>
    <dataValidation type="whole" imeMode="halfAlpha" allowBlank="1" showInputMessage="1" showErrorMessage="1" error="有効な数字を入力してください" sqref="U225" xr:uid="{4A3BD5DF-2BF9-4E2F-AB08-B6FE57F3CBC3}">
      <formula1>0</formula1>
      <formula2>9999999999</formula2>
    </dataValidation>
    <dataValidation type="whole" imeMode="halfAlpha" allowBlank="1" showInputMessage="1" showErrorMessage="1" error="有効な数字を入力してください" sqref="V225" xr:uid="{B85F58F1-9412-43A5-9DF7-8BEA3A6AC873}">
      <formula1>0</formula1>
      <formula2>9999999999</formula2>
    </dataValidation>
    <dataValidation type="whole" imeMode="halfAlpha" allowBlank="1" showInputMessage="1" showErrorMessage="1" error="有効な数字を入力してください" sqref="W225" xr:uid="{9083C380-D474-4793-8AEB-0B86FFE5D1B1}">
      <formula1>0</formula1>
      <formula2>9999999999</formula2>
    </dataValidation>
    <dataValidation type="whole" imeMode="halfAlpha" allowBlank="1" showInputMessage="1" showErrorMessage="1" error="有効な数字を入力してください" sqref="X225" xr:uid="{C2F97FCA-31D2-4F2C-AEE1-00C5B222AA77}">
      <formula1>0</formula1>
      <formula2>9999999999</formula2>
    </dataValidation>
    <dataValidation type="whole" imeMode="halfAlpha" allowBlank="1" showInputMessage="1" showErrorMessage="1" error="有効な数字を入力してください" sqref="Y225" xr:uid="{62523F61-0011-4187-9397-B8CF4D7A2FE7}">
      <formula1>0</formula1>
      <formula2>9999999999</formula2>
    </dataValidation>
    <dataValidation type="list" imeMode="halfAlpha" allowBlank="1" showInputMessage="1" showErrorMessage="1" error="リストから選択してください" sqref="L226:M226" xr:uid="{28515586-949E-4EC0-AF20-0093821252A1}">
      <formula1>"○,　"</formula1>
    </dataValidation>
    <dataValidation type="list" imeMode="halfAlpha" allowBlank="1" showInputMessage="1" showErrorMessage="1" error="リストから選択してください" sqref="N226" xr:uid="{315063C2-EF59-4854-B290-2FE82122F546}">
      <formula1>"一般,特定,　"</formula1>
    </dataValidation>
    <dataValidation type="whole" imeMode="halfAlpha" allowBlank="1" showInputMessage="1" showErrorMessage="1" error="有効な数字を入力してください" sqref="O226" xr:uid="{2D95B538-9555-4167-A6A6-E8BF92A8555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6" xr:uid="{9377E915-D5B0-4A92-800F-AEE7C7AF9FFA}">
      <formula1>-9999999999</formula1>
      <formula2>9999999999</formula2>
    </dataValidation>
    <dataValidation type="list" imeMode="halfAlpha" allowBlank="1" showInputMessage="1" showErrorMessage="1" error="リストから選択してください" sqref="Q226" xr:uid="{112F928E-36EC-4CF0-89A1-31145BC50812}">
      <formula1>"一般,特定,　"</formula1>
    </dataValidation>
    <dataValidation type="whole" imeMode="halfAlpha" allowBlank="1" showInputMessage="1" showErrorMessage="1" error="有効な数字を入力してください" sqref="R226" xr:uid="{84DD2F91-BB1E-4202-8C63-07D813560445}">
      <formula1>0</formula1>
      <formula2>9999999999</formula2>
    </dataValidation>
    <dataValidation type="whole" imeMode="halfAlpha" allowBlank="1" showInputMessage="1" showErrorMessage="1" error="有効な数字を入力してください" sqref="S226" xr:uid="{E9E426EA-2CA9-40D8-B385-0C8F1738DFE4}">
      <formula1>0</formula1>
      <formula2>9999999999</formula2>
    </dataValidation>
    <dataValidation type="whole" imeMode="halfAlpha" allowBlank="1" showInputMessage="1" showErrorMessage="1" error="有効な数字を入力してください" sqref="T226" xr:uid="{C1EE6055-27A1-48AB-9C28-EB7F73AA624A}">
      <formula1>0</formula1>
      <formula2>9999999999</formula2>
    </dataValidation>
    <dataValidation type="whole" imeMode="halfAlpha" allowBlank="1" showInputMessage="1" showErrorMessage="1" error="有効な数字を入力してください" sqref="U226" xr:uid="{A7593B26-7071-4CA5-9412-5C391E2B2F71}">
      <formula1>0</formula1>
      <formula2>9999999999</formula2>
    </dataValidation>
    <dataValidation type="whole" imeMode="halfAlpha" allowBlank="1" showInputMessage="1" showErrorMessage="1" error="有効な数字を入力してください" sqref="V226" xr:uid="{976DD74B-D6F8-436E-BDB8-3E8CC43AEC11}">
      <formula1>0</formula1>
      <formula2>9999999999</formula2>
    </dataValidation>
    <dataValidation type="whole" imeMode="halfAlpha" allowBlank="1" showInputMessage="1" showErrorMessage="1" error="有効な数字を入力してください" sqref="W226" xr:uid="{32877324-587C-4DE2-81E7-E9CFCFA61799}">
      <formula1>0</formula1>
      <formula2>9999999999</formula2>
    </dataValidation>
    <dataValidation type="whole" imeMode="halfAlpha" allowBlank="1" showInputMessage="1" showErrorMessage="1" error="有効な数字を入力してください" sqref="X226" xr:uid="{FBECB173-3E3D-4E2B-8395-8872DAA46635}">
      <formula1>0</formula1>
      <formula2>9999999999</formula2>
    </dataValidation>
    <dataValidation type="whole" imeMode="halfAlpha" allowBlank="1" showInputMessage="1" showErrorMessage="1" error="有効な数字を入力してください" sqref="Y226" xr:uid="{34B6B7AC-5454-46AD-A0B9-C229C59F1128}">
      <formula1>0</formula1>
      <formula2>9999999999</formula2>
    </dataValidation>
    <dataValidation type="list" imeMode="halfAlpha" allowBlank="1" showInputMessage="1" showErrorMessage="1" error="リストから選択してください" sqref="L227:M227" xr:uid="{6E99EF6D-8965-43BF-8797-A689696E0660}">
      <formula1>"○,　"</formula1>
    </dataValidation>
    <dataValidation type="list" imeMode="halfAlpha" allowBlank="1" showInputMessage="1" showErrorMessage="1" error="リストから選択してください" sqref="N227" xr:uid="{E5E98179-95B1-4938-ACD9-DB4D7B8A6C00}">
      <formula1>"一般,特定,　"</formula1>
    </dataValidation>
    <dataValidation type="whole" imeMode="halfAlpha" allowBlank="1" showInputMessage="1" showErrorMessage="1" error="有効な数字を入力してください" sqref="O227" xr:uid="{28842BE6-B607-4C8F-B8A3-197EAEC5D84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7" xr:uid="{3E9A72E9-0852-41A5-93C2-20B8EB486CDC}">
      <formula1>-9999999999</formula1>
      <formula2>9999999999</formula2>
    </dataValidation>
    <dataValidation type="list" imeMode="halfAlpha" allowBlank="1" showInputMessage="1" showErrorMessage="1" error="リストから選択してください" sqref="Q227" xr:uid="{BD20F833-9224-46DD-A50B-7AEE3CBB5D52}">
      <formula1>"一般,特定,　"</formula1>
    </dataValidation>
    <dataValidation type="whole" imeMode="halfAlpha" allowBlank="1" showInputMessage="1" showErrorMessage="1" error="有効な数字を入力してください" sqref="R227" xr:uid="{4F705FC3-603E-4D16-A90A-D8DF9480985E}">
      <formula1>0</formula1>
      <formula2>9999999999</formula2>
    </dataValidation>
    <dataValidation type="whole" imeMode="halfAlpha" allowBlank="1" showInputMessage="1" showErrorMessage="1" error="有効な数字を入力してください" sqref="S227" xr:uid="{68A2E0B7-6C59-4752-8FF7-27252F264DC5}">
      <formula1>0</formula1>
      <formula2>9999999999</formula2>
    </dataValidation>
    <dataValidation type="whole" imeMode="halfAlpha" allowBlank="1" showInputMessage="1" showErrorMessage="1" error="有効な数字を入力してください" sqref="T227" xr:uid="{98B634F6-DC3B-4968-9B9A-B0B054492395}">
      <formula1>0</formula1>
      <formula2>9999999999</formula2>
    </dataValidation>
    <dataValidation type="whole" imeMode="halfAlpha" allowBlank="1" showInputMessage="1" showErrorMessage="1" error="有効な数字を入力してください" sqref="U227" xr:uid="{DCBF0137-5DA3-4853-BB26-CE8158FD0BC4}">
      <formula1>0</formula1>
      <formula2>9999999999</formula2>
    </dataValidation>
    <dataValidation type="whole" imeMode="halfAlpha" allowBlank="1" showInputMessage="1" showErrorMessage="1" error="有効な数字を入力してください" sqref="V227" xr:uid="{0D13FA96-87B2-4DD6-8F3B-5CD72215C659}">
      <formula1>0</formula1>
      <formula2>9999999999</formula2>
    </dataValidation>
    <dataValidation type="whole" imeMode="halfAlpha" allowBlank="1" showInputMessage="1" showErrorMessage="1" error="有効な数字を入力してください" sqref="W227" xr:uid="{63186474-9E9C-407C-994B-2EB7D1C7EB18}">
      <formula1>0</formula1>
      <formula2>9999999999</formula2>
    </dataValidation>
    <dataValidation type="whole" imeMode="halfAlpha" allowBlank="1" showInputMessage="1" showErrorMessage="1" error="有効な数字を入力してください" sqref="X227" xr:uid="{C973D294-AA7E-44E2-B915-C64DF003D79D}">
      <formula1>0</formula1>
      <formula2>9999999999</formula2>
    </dataValidation>
    <dataValidation type="whole" imeMode="halfAlpha" allowBlank="1" showInputMessage="1" showErrorMessage="1" error="有効な数字を入力してください" sqref="Y227" xr:uid="{6A2FCC5F-D53C-43DA-A5BD-2F9A47DF2E3C}">
      <formula1>0</formula1>
      <formula2>9999999999</formula2>
    </dataValidation>
    <dataValidation type="list" imeMode="halfAlpha" allowBlank="1" showInputMessage="1" showErrorMessage="1" error="リストから選択してください" sqref="L228:M228" xr:uid="{57947B34-769D-4954-8CA3-0B54F186ECEF}">
      <formula1>"○,　"</formula1>
    </dataValidation>
    <dataValidation type="list" imeMode="halfAlpha" allowBlank="1" showInputMessage="1" showErrorMessage="1" error="リストから選択してください" sqref="N228" xr:uid="{62ABBB3D-30FE-4AC7-8BC7-75A730292239}">
      <formula1>"一般,特定,　"</formula1>
    </dataValidation>
    <dataValidation type="whole" imeMode="halfAlpha" allowBlank="1" showInputMessage="1" showErrorMessage="1" error="有効な数字を入力してください" sqref="O228" xr:uid="{ADB877DF-396A-47B7-A45C-973CF74812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8" xr:uid="{A536F3A7-8DF4-4918-9ECE-22CCE104C715}">
      <formula1>-9999999999</formula1>
      <formula2>9999999999</formula2>
    </dataValidation>
    <dataValidation type="list" imeMode="halfAlpha" allowBlank="1" showInputMessage="1" showErrorMessage="1" error="リストから選択してください" sqref="Q228" xr:uid="{B719566E-26BF-497A-82A0-43271F8B9054}">
      <formula1>"一般,特定,　"</formula1>
    </dataValidation>
    <dataValidation type="whole" imeMode="halfAlpha" allowBlank="1" showInputMessage="1" showErrorMessage="1" error="有効な数字を入力してください" sqref="R228" xr:uid="{F91C02DB-2212-4DA4-8E16-C96E3650E51A}">
      <formula1>0</formula1>
      <formula2>9999999999</formula2>
    </dataValidation>
    <dataValidation type="whole" imeMode="halfAlpha" allowBlank="1" showInputMessage="1" showErrorMessage="1" error="有効な数字を入力してください" sqref="S228" xr:uid="{D7565DF9-AD4E-400D-9161-9C12DFF63ACD}">
      <formula1>0</formula1>
      <formula2>9999999999</formula2>
    </dataValidation>
    <dataValidation type="whole" imeMode="halfAlpha" allowBlank="1" showInputMessage="1" showErrorMessage="1" error="有効な数字を入力してください" sqref="T228" xr:uid="{08B0EE6C-76BC-4ECA-8EE9-76B8DDE925C3}">
      <formula1>0</formula1>
      <formula2>9999999999</formula2>
    </dataValidation>
    <dataValidation type="whole" imeMode="halfAlpha" allowBlank="1" showInputMessage="1" showErrorMessage="1" error="有効な数字を入力してください" sqref="U228" xr:uid="{20480F00-EE44-490E-AE6C-3A673DFF47C1}">
      <formula1>0</formula1>
      <formula2>9999999999</formula2>
    </dataValidation>
    <dataValidation type="whole" imeMode="halfAlpha" allowBlank="1" showInputMessage="1" showErrorMessage="1" error="有効な数字を入力してください" sqref="V228" xr:uid="{EA979155-5C79-4143-8095-8E681846FD99}">
      <formula1>0</formula1>
      <formula2>9999999999</formula2>
    </dataValidation>
    <dataValidation type="whole" imeMode="halfAlpha" allowBlank="1" showInputMessage="1" showErrorMessage="1" error="有効な数字を入力してください" sqref="W228" xr:uid="{7C4D859D-96BF-4D4C-9509-3EE214377244}">
      <formula1>0</formula1>
      <formula2>9999999999</formula2>
    </dataValidation>
    <dataValidation type="whole" imeMode="halfAlpha" allowBlank="1" showInputMessage="1" showErrorMessage="1" error="有効な数字を入力してください" sqref="X228" xr:uid="{FB9F59C7-D2C6-4D9D-BC8A-08D9C43EB52E}">
      <formula1>0</formula1>
      <formula2>9999999999</formula2>
    </dataValidation>
    <dataValidation type="whole" imeMode="halfAlpha" allowBlank="1" showInputMessage="1" showErrorMessage="1" error="有効な数字を入力してください" sqref="Y228" xr:uid="{1B798A05-DF2D-42A8-9ADA-16B534FA5A1F}">
      <formula1>0</formula1>
      <formula2>9999999999</formula2>
    </dataValidation>
    <dataValidation type="list" imeMode="halfAlpha" allowBlank="1" showInputMessage="1" showErrorMessage="1" error="リストから選択してください" sqref="L229:M229" xr:uid="{96FA8591-400A-4C82-8232-7CD0AE6B9D85}">
      <formula1>"○,　"</formula1>
    </dataValidation>
    <dataValidation type="list" imeMode="halfAlpha" allowBlank="1" showInputMessage="1" showErrorMessage="1" error="リストから選択してください" sqref="N229" xr:uid="{F957F316-BFC4-40E9-819E-32CF55F32CA9}">
      <formula1>"一般,特定,　"</formula1>
    </dataValidation>
    <dataValidation type="whole" imeMode="halfAlpha" allowBlank="1" showInputMessage="1" showErrorMessage="1" error="有効な数字を入力してください" sqref="O229" xr:uid="{112979F3-83D0-4AC9-B6AB-2F09D7E535E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9" xr:uid="{FD827D05-6E9D-453A-BB18-A4C08320683A}">
      <formula1>-9999999999</formula1>
      <formula2>9999999999</formula2>
    </dataValidation>
    <dataValidation type="list" imeMode="halfAlpha" allowBlank="1" showInputMessage="1" showErrorMessage="1" error="リストから選択してください" sqref="Q229" xr:uid="{61ADF71D-2CAE-4E65-B079-FAA75E35C57C}">
      <formula1>"一般,特定,　"</formula1>
    </dataValidation>
    <dataValidation type="whole" imeMode="halfAlpha" allowBlank="1" showInputMessage="1" showErrorMessage="1" error="有効な数字を入力してください" sqref="R229" xr:uid="{EED8735A-1218-4CF9-99CA-A868DCEB52D3}">
      <formula1>0</formula1>
      <formula2>9999999999</formula2>
    </dataValidation>
    <dataValidation type="whole" imeMode="halfAlpha" allowBlank="1" showInputMessage="1" showErrorMessage="1" error="有効な数字を入力してください" sqref="S229" xr:uid="{8139D935-96A0-429C-BED9-A897FCD6EACF}">
      <formula1>0</formula1>
      <formula2>9999999999</formula2>
    </dataValidation>
    <dataValidation type="whole" imeMode="halfAlpha" allowBlank="1" showInputMessage="1" showErrorMessage="1" error="有効な数字を入力してください" sqref="T229" xr:uid="{D141F45D-FEE0-47C1-8652-0504658DC706}">
      <formula1>0</formula1>
      <formula2>9999999999</formula2>
    </dataValidation>
    <dataValidation type="whole" imeMode="halfAlpha" allowBlank="1" showInputMessage="1" showErrorMessage="1" error="有効な数字を入力してください" sqref="U229" xr:uid="{7248F89D-5FAB-485F-862C-CA6BC5168A69}">
      <formula1>0</formula1>
      <formula2>9999999999</formula2>
    </dataValidation>
    <dataValidation type="whole" imeMode="halfAlpha" allowBlank="1" showInputMessage="1" showErrorMessage="1" error="有効な数字を入力してください" sqref="V229" xr:uid="{1FD21DBF-975D-44AC-8B95-9970A46819CF}">
      <formula1>0</formula1>
      <formula2>9999999999</formula2>
    </dataValidation>
    <dataValidation type="whole" imeMode="halfAlpha" allowBlank="1" showInputMessage="1" showErrorMessage="1" error="有効な数字を入力してください" sqref="W229" xr:uid="{C3D77FBF-4C3D-47D0-9E2E-55FE06112C72}">
      <formula1>0</formula1>
      <formula2>9999999999</formula2>
    </dataValidation>
    <dataValidation type="whole" imeMode="halfAlpha" allowBlank="1" showInputMessage="1" showErrorMessage="1" error="有効な数字を入力してください" sqref="X229" xr:uid="{70E358AE-71E7-4742-8F2D-9420B186DB0D}">
      <formula1>0</formula1>
      <formula2>9999999999</formula2>
    </dataValidation>
    <dataValidation type="whole" imeMode="halfAlpha" allowBlank="1" showInputMessage="1" showErrorMessage="1" error="有効な数字を入力してください" sqref="Y229" xr:uid="{1A847850-6008-41AA-8377-858DA6861D92}">
      <formula1>0</formula1>
      <formula2>9999999999</formula2>
    </dataValidation>
    <dataValidation type="list" imeMode="halfAlpha" allowBlank="1" showInputMessage="1" showErrorMessage="1" error="リストから選択してください" sqref="L230:M230" xr:uid="{D34E332B-82A9-4337-ADEF-CBCBC46AEAA5}">
      <formula1>"○,　"</formula1>
    </dataValidation>
    <dataValidation type="list" imeMode="halfAlpha" allowBlank="1" showInputMessage="1" showErrorMessage="1" error="リストから選択してください" sqref="N230" xr:uid="{6A630B5D-CA3C-4BA9-B860-5F8E3EF0AF7D}">
      <formula1>"一般,特定,　"</formula1>
    </dataValidation>
    <dataValidation type="whole" imeMode="halfAlpha" allowBlank="1" showInputMessage="1" showErrorMessage="1" error="有効な数字を入力してください" sqref="O230" xr:uid="{6BC7EFFD-5932-44E5-A0FC-22C69882CE6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0" xr:uid="{6EA168DF-6AF0-407E-887C-FE10796A41E8}">
      <formula1>-9999999999</formula1>
      <formula2>9999999999</formula2>
    </dataValidation>
    <dataValidation type="list" imeMode="halfAlpha" allowBlank="1" showInputMessage="1" showErrorMessage="1" error="リストから選択してください" sqref="Q230" xr:uid="{F24FD34A-B5DF-49FF-A673-4DF23636B965}">
      <formula1>"一般,特定,　"</formula1>
    </dataValidation>
    <dataValidation type="whole" imeMode="halfAlpha" allowBlank="1" showInputMessage="1" showErrorMessage="1" error="有効な数字を入力してください" sqref="R230" xr:uid="{0AAE52B1-B1B3-40DA-89D6-3DC156AD3A10}">
      <formula1>0</formula1>
      <formula2>9999999999</formula2>
    </dataValidation>
    <dataValidation type="whole" imeMode="halfAlpha" allowBlank="1" showInputMessage="1" showErrorMessage="1" error="有効な数字を入力してください" sqref="S230" xr:uid="{C8CA24C3-216F-435D-8E69-D396082C5953}">
      <formula1>0</formula1>
      <formula2>9999999999</formula2>
    </dataValidation>
    <dataValidation type="whole" imeMode="halfAlpha" allowBlank="1" showInputMessage="1" showErrorMessage="1" error="有効な数字を入力してください" sqref="T230" xr:uid="{20737FBA-9110-4A19-AD15-BCD920892C2A}">
      <formula1>0</formula1>
      <formula2>9999999999</formula2>
    </dataValidation>
    <dataValidation type="whole" imeMode="halfAlpha" allowBlank="1" showInputMessage="1" showErrorMessage="1" error="有効な数字を入力してください" sqref="U230" xr:uid="{CB7FFD77-2CE6-4116-9ABE-8C5A24E2C1F6}">
      <formula1>0</formula1>
      <formula2>9999999999</formula2>
    </dataValidation>
    <dataValidation type="whole" imeMode="halfAlpha" allowBlank="1" showInputMessage="1" showErrorMessage="1" error="有効な数字を入力してください" sqref="V230" xr:uid="{14608DAC-F897-4464-9176-4C28C1291CBB}">
      <formula1>0</formula1>
      <formula2>9999999999</formula2>
    </dataValidation>
    <dataValidation type="whole" imeMode="halfAlpha" allowBlank="1" showInputMessage="1" showErrorMessage="1" error="有効な数字を入力してください" sqref="W230" xr:uid="{2CD559F0-A231-4A8C-A9C9-02B8432ADFBC}">
      <formula1>0</formula1>
      <formula2>9999999999</formula2>
    </dataValidation>
    <dataValidation type="whole" imeMode="halfAlpha" allowBlank="1" showInputMessage="1" showErrorMessage="1" error="有効な数字を入力してください" sqref="X230" xr:uid="{F07041F3-4FC5-4CB6-BE3F-86394FBCC30E}">
      <formula1>0</formula1>
      <formula2>9999999999</formula2>
    </dataValidation>
    <dataValidation type="whole" imeMode="halfAlpha" allowBlank="1" showInputMessage="1" showErrorMessage="1" error="有効な数字を入力してください" sqref="Y230" xr:uid="{7E44AE0D-13A5-45BF-BB3C-23F4F28B17DE}">
      <formula1>0</formula1>
      <formula2>9999999999</formula2>
    </dataValidation>
    <dataValidation type="list" imeMode="halfAlpha" allowBlank="1" showInputMessage="1" showErrorMessage="1" error="リストから選択してください" sqref="L231:M231" xr:uid="{80F7CA8A-3D26-43C9-B569-C037E49F53D8}">
      <formula1>"○,　"</formula1>
    </dataValidation>
    <dataValidation type="list" imeMode="halfAlpha" allowBlank="1" showInputMessage="1" showErrorMessage="1" error="リストから選択してください" sqref="N231" xr:uid="{ACC3A5EF-7F1C-42C5-B033-98FF5A00CEDB}">
      <formula1>"一般,特定,　"</formula1>
    </dataValidation>
    <dataValidation type="whole" imeMode="halfAlpha" allowBlank="1" showInputMessage="1" showErrorMessage="1" error="有効な数字を入力してください" sqref="O231" xr:uid="{87D87A82-F9EB-4AC1-BE07-31CFC98B31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1" xr:uid="{5DBDFE8C-2269-441C-A709-E3E19390A131}">
      <formula1>-9999999999</formula1>
      <formula2>9999999999</formula2>
    </dataValidation>
    <dataValidation type="list" imeMode="halfAlpha" allowBlank="1" showInputMessage="1" showErrorMessage="1" error="リストから選択してください" sqref="Q231" xr:uid="{C7820227-C3B6-4B85-ADA0-6C18B5BF918D}">
      <formula1>"一般,特定,　"</formula1>
    </dataValidation>
    <dataValidation type="whole" imeMode="halfAlpha" allowBlank="1" showInputMessage="1" showErrorMessage="1" error="有効な数字を入力してください" sqref="R231" xr:uid="{CCA3E74F-D8B2-4DA1-9040-D84E54D16D3B}">
      <formula1>0</formula1>
      <formula2>9999999999</formula2>
    </dataValidation>
    <dataValidation type="whole" imeMode="halfAlpha" allowBlank="1" showInputMessage="1" showErrorMessage="1" error="有効な数字を入力してください" sqref="S231" xr:uid="{632CA28B-50E6-41B1-A109-85ADE5BC8190}">
      <formula1>0</formula1>
      <formula2>9999999999</formula2>
    </dataValidation>
    <dataValidation type="whole" imeMode="halfAlpha" allowBlank="1" showInputMessage="1" showErrorMessage="1" error="有効な数字を入力してください" sqref="T231" xr:uid="{14CD7508-2514-4689-AC98-90E78F82A8FD}">
      <formula1>0</formula1>
      <formula2>9999999999</formula2>
    </dataValidation>
    <dataValidation type="whole" imeMode="halfAlpha" allowBlank="1" showInputMessage="1" showErrorMessage="1" error="有効な数字を入力してください" sqref="U231" xr:uid="{3E52A2B0-67A6-4497-B249-57EE35B9EB95}">
      <formula1>0</formula1>
      <formula2>9999999999</formula2>
    </dataValidation>
    <dataValidation type="whole" imeMode="halfAlpha" allowBlank="1" showInputMessage="1" showErrorMessage="1" error="有効な数字を入力してください" sqref="V231" xr:uid="{E684DABB-E161-4B88-8605-5DB3B9E92B4E}">
      <formula1>0</formula1>
      <formula2>9999999999</formula2>
    </dataValidation>
    <dataValidation type="whole" imeMode="halfAlpha" allowBlank="1" showInputMessage="1" showErrorMessage="1" error="有効な数字を入力してください" sqref="W231" xr:uid="{8186BE51-1C11-484B-B6B9-CBF8FA8AFDEB}">
      <formula1>0</formula1>
      <formula2>9999999999</formula2>
    </dataValidation>
    <dataValidation type="whole" imeMode="halfAlpha" allowBlank="1" showInputMessage="1" showErrorMessage="1" error="有効な数字を入力してください" sqref="X231" xr:uid="{3386675A-4E6B-4090-A80B-B1FE873CDF93}">
      <formula1>0</formula1>
      <formula2>9999999999</formula2>
    </dataValidation>
    <dataValidation type="whole" imeMode="halfAlpha" allowBlank="1" showInputMessage="1" showErrorMessage="1" error="有効な数字を入力してください" sqref="Y231" xr:uid="{B5A35E80-2FBD-4A03-9300-E7A6A63AD49E}">
      <formula1>0</formula1>
      <formula2>9999999999</formula2>
    </dataValidation>
    <dataValidation type="list" imeMode="halfAlpha" allowBlank="1" showInputMessage="1" showErrorMessage="1" error="リストから選択してください" sqref="L232:M232" xr:uid="{FCCD8C5E-1E39-4BDB-A5E8-4199031E0731}">
      <formula1>"○,　"</formula1>
    </dataValidation>
    <dataValidation type="list" imeMode="halfAlpha" allowBlank="1" showInputMessage="1" showErrorMessage="1" error="リストから選択してください" sqref="N232" xr:uid="{681A0DA2-3DC4-4FAF-8455-ADC3757F22D8}">
      <formula1>"一般,特定,　"</formula1>
    </dataValidation>
    <dataValidation type="whole" imeMode="halfAlpha" allowBlank="1" showInputMessage="1" showErrorMessage="1" error="有効な数字を入力してください" sqref="O232" xr:uid="{A46FE76D-84DB-4AB9-B491-9FE5035606F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2" xr:uid="{C0A32FD1-77FB-4F70-8A1B-946C9F7B33CC}">
      <formula1>-9999999999</formula1>
      <formula2>9999999999</formula2>
    </dataValidation>
    <dataValidation type="list" imeMode="halfAlpha" allowBlank="1" showInputMessage="1" showErrorMessage="1" error="リストから選択してください" sqref="Q232" xr:uid="{587D1F17-46ED-4D58-B276-C514F9C2A3D6}">
      <formula1>"一般,特定,　"</formula1>
    </dataValidation>
    <dataValidation type="whole" imeMode="halfAlpha" allowBlank="1" showInputMessage="1" showErrorMessage="1" error="有効な数字を入力してください" sqref="R232" xr:uid="{EED550F9-B903-4AC7-BEB7-157D9B9C0919}">
      <formula1>0</formula1>
      <formula2>9999999999</formula2>
    </dataValidation>
    <dataValidation type="whole" imeMode="halfAlpha" allowBlank="1" showInputMessage="1" showErrorMessage="1" error="有効な数字を入力してください" sqref="S232" xr:uid="{94F153A3-864E-4DA3-9AAE-452C2781C956}">
      <formula1>0</formula1>
      <formula2>9999999999</formula2>
    </dataValidation>
    <dataValidation type="whole" imeMode="halfAlpha" allowBlank="1" showInputMessage="1" showErrorMessage="1" error="有効な数字を入力してください" sqref="T232" xr:uid="{500C4D0C-03E1-486B-BF81-B13FA909A632}">
      <formula1>0</formula1>
      <formula2>9999999999</formula2>
    </dataValidation>
    <dataValidation type="whole" imeMode="halfAlpha" allowBlank="1" showInputMessage="1" showErrorMessage="1" error="有効な数字を入力してください" sqref="U232" xr:uid="{E9E35E70-5365-4ABB-B554-62ACF2604578}">
      <formula1>0</formula1>
      <formula2>9999999999</formula2>
    </dataValidation>
    <dataValidation type="whole" imeMode="halfAlpha" allowBlank="1" showInputMessage="1" showErrorMessage="1" error="有効な数字を入力してください" sqref="V232" xr:uid="{CFCE2252-C0C7-4E88-AE34-FAF64ABE6041}">
      <formula1>0</formula1>
      <formula2>9999999999</formula2>
    </dataValidation>
    <dataValidation type="whole" imeMode="halfAlpha" allowBlank="1" showInputMessage="1" showErrorMessage="1" error="有効な数字を入力してください" sqref="W232" xr:uid="{1CDC6B93-763D-4DC5-A749-0D4BA33772A4}">
      <formula1>0</formula1>
      <formula2>9999999999</formula2>
    </dataValidation>
    <dataValidation type="whole" imeMode="halfAlpha" allowBlank="1" showInputMessage="1" showErrorMessage="1" error="有効な数字を入力してください" sqref="X232" xr:uid="{E0623604-E24A-44AD-8B03-7344469F0003}">
      <formula1>0</formula1>
      <formula2>9999999999</formula2>
    </dataValidation>
    <dataValidation type="whole" imeMode="halfAlpha" allowBlank="1" showInputMessage="1" showErrorMessage="1" error="有効な数字を入力してください" sqref="Y232" xr:uid="{2359A506-9834-4E1D-AEC2-136D3D807761}">
      <formula1>0</formula1>
      <formula2>9999999999</formula2>
    </dataValidation>
    <dataValidation type="list" imeMode="halfAlpha" allowBlank="1" showInputMessage="1" showErrorMessage="1" error="リストから選択してください" sqref="L233:M233" xr:uid="{7690CAFA-551E-40CC-A329-284CC0E7275D}">
      <formula1>"○,　"</formula1>
    </dataValidation>
    <dataValidation type="list" imeMode="halfAlpha" allowBlank="1" showInputMessage="1" showErrorMessage="1" error="リストから選択してください" sqref="N233" xr:uid="{9708E4E7-A3D8-4F90-BD34-B5EE69B0C99E}">
      <formula1>"一般,特定,　"</formula1>
    </dataValidation>
    <dataValidation type="whole" imeMode="halfAlpha" allowBlank="1" showInputMessage="1" showErrorMessage="1" error="有効な数字を入力してください" sqref="O233" xr:uid="{074222BE-1072-4877-8CD3-6248666968D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 xr:uid="{DFED5A79-B088-4EF0-BC65-C83245A21960}">
      <formula1>-9999999999</formula1>
      <formula2>9999999999</formula2>
    </dataValidation>
    <dataValidation type="list" imeMode="halfAlpha" allowBlank="1" showInputMessage="1" showErrorMessage="1" error="リストから選択してください" sqref="Q233" xr:uid="{695219FA-9A7F-47E9-AFBB-53C52D1EA9B0}">
      <formula1>"一般,特定,　"</formula1>
    </dataValidation>
    <dataValidation type="whole" imeMode="halfAlpha" allowBlank="1" showInputMessage="1" showErrorMessage="1" error="有効な数字を入力してください" sqref="R233" xr:uid="{E37AFA15-E03F-43E1-99C4-F690052C19F2}">
      <formula1>0</formula1>
      <formula2>9999999999</formula2>
    </dataValidation>
    <dataValidation type="whole" imeMode="halfAlpha" allowBlank="1" showInputMessage="1" showErrorMessage="1" error="有効な数字を入力してください" sqref="S233" xr:uid="{82D48D00-CA7A-4A21-8883-4920390AAC90}">
      <formula1>0</formula1>
      <formula2>9999999999</formula2>
    </dataValidation>
    <dataValidation type="whole" imeMode="halfAlpha" allowBlank="1" showInputMessage="1" showErrorMessage="1" error="有効な数字を入力してください" sqref="T233" xr:uid="{7D873FF6-065A-42AA-9E02-0C7D5956A4ED}">
      <formula1>0</formula1>
      <formula2>9999999999</formula2>
    </dataValidation>
    <dataValidation type="whole" imeMode="halfAlpha" allowBlank="1" showInputMessage="1" showErrorMessage="1" error="有効な数字を入力してください" sqref="U233" xr:uid="{8E0C718C-16C1-4711-85B9-22178D43E153}">
      <formula1>0</formula1>
      <formula2>9999999999</formula2>
    </dataValidation>
    <dataValidation type="whole" imeMode="halfAlpha" allowBlank="1" showInputMessage="1" showErrorMessage="1" error="有効な数字を入力してください" sqref="V233" xr:uid="{7D58F721-6F55-4FC7-B120-E1C598570711}">
      <formula1>0</formula1>
      <formula2>9999999999</formula2>
    </dataValidation>
    <dataValidation type="whole" imeMode="halfAlpha" allowBlank="1" showInputMessage="1" showErrorMessage="1" error="有効な数字を入力してください" sqref="W233" xr:uid="{383D0DB9-45C0-4159-9549-D7B011D64E23}">
      <formula1>0</formula1>
      <formula2>9999999999</formula2>
    </dataValidation>
    <dataValidation type="whole" imeMode="halfAlpha" allowBlank="1" showInputMessage="1" showErrorMessage="1" error="有効な数字を入力してください" sqref="X233" xr:uid="{EE8261B2-DF43-4033-9F96-E6940F2698E0}">
      <formula1>0</formula1>
      <formula2>9999999999</formula2>
    </dataValidation>
    <dataValidation type="whole" imeMode="halfAlpha" allowBlank="1" showInputMessage="1" showErrorMessage="1" error="有効な数字を入力してください" sqref="Y233" xr:uid="{3BD7D174-833C-4A04-B1B1-E6351FE8C300}">
      <formula1>0</formula1>
      <formula2>9999999999</formula2>
    </dataValidation>
    <dataValidation type="list" imeMode="halfAlpha" allowBlank="1" showInputMessage="1" showErrorMessage="1" error="リストから選択してください" sqref="L234:M234" xr:uid="{F7D3E283-E297-4425-AAF1-705F0AE6DD9C}">
      <formula1>"○,　"</formula1>
    </dataValidation>
    <dataValidation type="list" imeMode="halfAlpha" allowBlank="1" showInputMessage="1" showErrorMessage="1" error="リストから選択してください" sqref="N234" xr:uid="{B18222DC-D614-4739-BE97-6CB1E20DBEEB}">
      <formula1>"一般,特定,　"</formula1>
    </dataValidation>
    <dataValidation type="whole" imeMode="halfAlpha" allowBlank="1" showInputMessage="1" showErrorMessage="1" error="有効な数字を入力してください" sqref="O234" xr:uid="{C6931284-11DA-4A6E-823D-A87F39DCC6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4" xr:uid="{2A74A199-39BF-4754-A43B-12476523B751}">
      <formula1>-9999999999</formula1>
      <formula2>9999999999</formula2>
    </dataValidation>
    <dataValidation type="list" imeMode="halfAlpha" allowBlank="1" showInputMessage="1" showErrorMessage="1" error="リストから選択してください" sqref="Q234" xr:uid="{6116378E-64F4-4677-AD00-349FEE0C5EA6}">
      <formula1>"一般,特定,　"</formula1>
    </dataValidation>
    <dataValidation type="whole" imeMode="halfAlpha" allowBlank="1" showInputMessage="1" showErrorMessage="1" error="有効な数字を入力してください" sqref="R234" xr:uid="{D3FE01E7-E797-4D96-A175-EC55D724ACA0}">
      <formula1>0</formula1>
      <formula2>9999999999</formula2>
    </dataValidation>
    <dataValidation type="whole" imeMode="halfAlpha" allowBlank="1" showInputMessage="1" showErrorMessage="1" error="有効な数字を入力してください" sqref="S234" xr:uid="{5B41782A-4993-4B04-A41E-8749EE610633}">
      <formula1>0</formula1>
      <formula2>9999999999</formula2>
    </dataValidation>
    <dataValidation type="whole" imeMode="halfAlpha" allowBlank="1" showInputMessage="1" showErrorMessage="1" error="有効な数字を入力してください" sqref="T234" xr:uid="{9720FE0B-0271-46FC-93F7-EB276A6F569C}">
      <formula1>0</formula1>
      <formula2>9999999999</formula2>
    </dataValidation>
    <dataValidation type="whole" imeMode="halfAlpha" allowBlank="1" showInputMessage="1" showErrorMessage="1" error="有効な数字を入力してください" sqref="U234" xr:uid="{4091439C-49BE-421F-BF26-2C8095BF753F}">
      <formula1>0</formula1>
      <formula2>9999999999</formula2>
    </dataValidation>
    <dataValidation type="whole" imeMode="halfAlpha" allowBlank="1" showInputMessage="1" showErrorMessage="1" error="有効な数字を入力してください" sqref="V234" xr:uid="{1B8AB323-BBC5-4ADD-BD3E-3479BEEBD3D5}">
      <formula1>0</formula1>
      <formula2>9999999999</formula2>
    </dataValidation>
    <dataValidation type="whole" imeMode="halfAlpha" allowBlank="1" showInputMessage="1" showErrorMessage="1" error="有効な数字を入力してください" sqref="W234" xr:uid="{88B9241C-DC22-4505-AE46-EAC9A047B3CC}">
      <formula1>0</formula1>
      <formula2>9999999999</formula2>
    </dataValidation>
    <dataValidation type="whole" imeMode="halfAlpha" allowBlank="1" showInputMessage="1" showErrorMessage="1" error="有効な数字を入力してください" sqref="X234" xr:uid="{6BCCEDC4-4FCA-4F3E-9833-61C274B1411C}">
      <formula1>0</formula1>
      <formula2>9999999999</formula2>
    </dataValidation>
    <dataValidation type="whole" imeMode="halfAlpha" allowBlank="1" showInputMessage="1" showErrorMessage="1" error="有効な数字を入力してください" sqref="Y234" xr:uid="{3AF71EAA-923C-4B49-BD8E-8148881F5573}">
      <formula1>0</formula1>
      <formula2>9999999999</formula2>
    </dataValidation>
    <dataValidation type="list" imeMode="halfAlpha" allowBlank="1" showInputMessage="1" showErrorMessage="1" error="リストから選択してください" sqref="L235:M235" xr:uid="{E7F4F6AB-1BE7-440E-B01E-11F8C548D373}">
      <formula1>"○,　"</formula1>
    </dataValidation>
    <dataValidation type="list" imeMode="halfAlpha" allowBlank="1" showInputMessage="1" showErrorMessage="1" error="リストから選択してください" sqref="N235" xr:uid="{C6395236-C2B8-4D18-A485-D53228AC4E7C}">
      <formula1>"一般,特定,　"</formula1>
    </dataValidation>
    <dataValidation type="whole" imeMode="halfAlpha" allowBlank="1" showInputMessage="1" showErrorMessage="1" error="有効な数字を入力してください" sqref="O235" xr:uid="{959CD54F-AC35-462C-A232-6ACDB378D44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5" xr:uid="{EF94350E-8B55-41FE-9748-CE3CD99E8E2F}">
      <formula1>-9999999999</formula1>
      <formula2>9999999999</formula2>
    </dataValidation>
    <dataValidation type="list" imeMode="halfAlpha" allowBlank="1" showInputMessage="1" showErrorMessage="1" error="リストから選択してください" sqref="Q235" xr:uid="{2A3FA13A-B508-4B27-B460-8D45547630AF}">
      <formula1>"一般,特定,　"</formula1>
    </dataValidation>
    <dataValidation type="whole" imeMode="halfAlpha" allowBlank="1" showInputMessage="1" showErrorMessage="1" error="有効な数字を入力してください" sqref="R235" xr:uid="{A7411271-5F9C-4993-AF60-8BB18DA8C067}">
      <formula1>0</formula1>
      <formula2>9999999999</formula2>
    </dataValidation>
    <dataValidation type="whole" imeMode="halfAlpha" allowBlank="1" showInputMessage="1" showErrorMessage="1" error="有効な数字を入力してください" sqref="S235" xr:uid="{0DDB7FC4-0A6D-4733-B195-42410484EBA3}">
      <formula1>0</formula1>
      <formula2>9999999999</formula2>
    </dataValidation>
    <dataValidation type="whole" imeMode="halfAlpha" allowBlank="1" showInputMessage="1" showErrorMessage="1" error="有効な数字を入力してください" sqref="T235" xr:uid="{7AC91445-1BDE-4B66-86E0-6A31D8A9238A}">
      <formula1>0</formula1>
      <formula2>9999999999</formula2>
    </dataValidation>
    <dataValidation type="whole" imeMode="halfAlpha" allowBlank="1" showInputMessage="1" showErrorMessage="1" error="有効な数字を入力してください" sqref="U235" xr:uid="{1A4ACA78-8156-46AE-B979-A4043DC58C6B}">
      <formula1>0</formula1>
      <formula2>9999999999</formula2>
    </dataValidation>
    <dataValidation type="whole" imeMode="halfAlpha" allowBlank="1" showInputMessage="1" showErrorMessage="1" error="有効な数字を入力してください" sqref="V235" xr:uid="{B599885C-B8A8-4959-B3EE-617F99020A52}">
      <formula1>0</formula1>
      <formula2>9999999999</formula2>
    </dataValidation>
    <dataValidation type="whole" imeMode="halfAlpha" allowBlank="1" showInputMessage="1" showErrorMessage="1" error="有効な数字を入力してください" sqref="W235" xr:uid="{25C3417B-A0FE-4363-A20C-F4B0AAD2124D}">
      <formula1>0</formula1>
      <formula2>9999999999</formula2>
    </dataValidation>
    <dataValidation type="whole" imeMode="halfAlpha" allowBlank="1" showInputMessage="1" showErrorMessage="1" error="有効な数字を入力してください" sqref="X235" xr:uid="{229E1830-A9DC-4671-BE18-7708AD944969}">
      <formula1>0</formula1>
      <formula2>9999999999</formula2>
    </dataValidation>
    <dataValidation type="whole" imeMode="halfAlpha" allowBlank="1" showInputMessage="1" showErrorMessage="1" error="有効な数字を入力してください" sqref="Y235" xr:uid="{64904BB8-D5A7-4C44-861E-3DB7D7A0DDB1}">
      <formula1>0</formula1>
      <formula2>9999999999</formula2>
    </dataValidation>
    <dataValidation type="list" imeMode="halfAlpha" allowBlank="1" showInputMessage="1" showErrorMessage="1" error="リストから選択してください" sqref="L236:M236" xr:uid="{A37D5230-AC07-4D2E-811B-5C0B7E9D8152}">
      <formula1>"○,　"</formula1>
    </dataValidation>
    <dataValidation type="list" imeMode="halfAlpha" allowBlank="1" showInputMessage="1" showErrorMessage="1" error="リストから選択してください" sqref="N236" xr:uid="{3501CB45-0722-474A-BB69-546EBEC9C3A3}">
      <formula1>"一般,特定,　"</formula1>
    </dataValidation>
    <dataValidation type="whole" imeMode="halfAlpha" allowBlank="1" showInputMessage="1" showErrorMessage="1" error="有効な数字を入力してください" sqref="O236" xr:uid="{FA23AA45-9548-415C-A8D6-AF85B80EAAC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6" xr:uid="{7D5F2B92-2B82-4899-BE69-A40F0C067628}">
      <formula1>-9999999999</formula1>
      <formula2>9999999999</formula2>
    </dataValidation>
    <dataValidation type="list" imeMode="halfAlpha" allowBlank="1" showInputMessage="1" showErrorMessage="1" error="リストから選択してください" sqref="Q236" xr:uid="{FE30B199-CF20-4333-A2F8-AB9D8ED73E63}">
      <formula1>"一般,特定,　"</formula1>
    </dataValidation>
    <dataValidation type="whole" imeMode="halfAlpha" allowBlank="1" showInputMessage="1" showErrorMessage="1" error="有効な数字を入力してください" sqref="R236" xr:uid="{1CF0A01C-0F47-4F80-9188-35881559CB9D}">
      <formula1>0</formula1>
      <formula2>9999999999</formula2>
    </dataValidation>
    <dataValidation type="whole" imeMode="halfAlpha" allowBlank="1" showInputMessage="1" showErrorMessage="1" error="有効な数字を入力してください" sqref="S236" xr:uid="{0AEA9FBE-A716-43B5-805A-C00EF9015456}">
      <formula1>0</formula1>
      <formula2>9999999999</formula2>
    </dataValidation>
    <dataValidation type="whole" imeMode="halfAlpha" allowBlank="1" showInputMessage="1" showErrorMessage="1" error="有効な数字を入力してください" sqref="T236" xr:uid="{DC50D615-0CC7-4116-8F4E-2F7616400C80}">
      <formula1>0</formula1>
      <formula2>9999999999</formula2>
    </dataValidation>
    <dataValidation type="whole" imeMode="halfAlpha" allowBlank="1" showInputMessage="1" showErrorMessage="1" error="有効な数字を入力してください" sqref="U236" xr:uid="{BB0BA1D3-1715-48CC-A9F5-B8A9F375106C}">
      <formula1>0</formula1>
      <formula2>9999999999</formula2>
    </dataValidation>
    <dataValidation type="whole" imeMode="halfAlpha" allowBlank="1" showInputMessage="1" showErrorMessage="1" error="有効な数字を入力してください" sqref="V236" xr:uid="{92091393-D71D-4F9B-8BF4-D9420ED5FD6F}">
      <formula1>0</formula1>
      <formula2>9999999999</formula2>
    </dataValidation>
    <dataValidation type="whole" imeMode="halfAlpha" allowBlank="1" showInputMessage="1" showErrorMessage="1" error="有効な数字を入力してください" sqref="W236" xr:uid="{FED5BD38-80B0-476C-9D0D-12D805229FC1}">
      <formula1>0</formula1>
      <formula2>9999999999</formula2>
    </dataValidation>
    <dataValidation type="whole" imeMode="halfAlpha" allowBlank="1" showInputMessage="1" showErrorMessage="1" error="有効な数字を入力してください" sqref="X236" xr:uid="{477497C5-89EA-480E-8694-307626772A03}">
      <formula1>0</formula1>
      <formula2>9999999999</formula2>
    </dataValidation>
    <dataValidation type="whole" imeMode="halfAlpha" allowBlank="1" showInputMessage="1" showErrorMessage="1" error="有効な数字を入力してください" sqref="Y236" xr:uid="{221DA8E5-D992-4874-8D65-A80C4D770A5D}">
      <formula1>0</formula1>
      <formula2>9999999999</formula2>
    </dataValidation>
    <dataValidation type="list" imeMode="halfAlpha" allowBlank="1" showInputMessage="1" showErrorMessage="1" error="リストから選択してください" sqref="L237:M237" xr:uid="{84077914-0739-4DCD-9E79-B8C76824461B}">
      <formula1>"○,　"</formula1>
    </dataValidation>
    <dataValidation type="list" imeMode="halfAlpha" allowBlank="1" showInputMessage="1" showErrorMessage="1" error="リストから選択してください" sqref="N237" xr:uid="{AD1A0D62-BAD1-4D28-B92B-19E0F39F50ED}">
      <formula1>"一般,特定,　"</formula1>
    </dataValidation>
    <dataValidation type="whole" imeMode="halfAlpha" allowBlank="1" showInputMessage="1" showErrorMessage="1" error="有効な数字を入力してください" sqref="O237" xr:uid="{FCD7C9FA-903F-4D0E-9BB3-CD80AC8C1C4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7" xr:uid="{9A88B580-857F-42D2-BCDF-589A5E797FF3}">
      <formula1>-9999999999</formula1>
      <formula2>9999999999</formula2>
    </dataValidation>
    <dataValidation type="list" imeMode="halfAlpha" allowBlank="1" showInputMessage="1" showErrorMessage="1" error="リストから選択してください" sqref="Q237" xr:uid="{51177841-9B1D-4F67-A546-8BEC470E51C0}">
      <formula1>"一般,特定,　"</formula1>
    </dataValidation>
    <dataValidation type="whole" imeMode="halfAlpha" allowBlank="1" showInputMessage="1" showErrorMessage="1" error="有効な数字を入力してください" sqref="R237" xr:uid="{C4453C52-738B-42D0-BE51-55C139A2D862}">
      <formula1>0</formula1>
      <formula2>9999999999</formula2>
    </dataValidation>
    <dataValidation type="whole" imeMode="halfAlpha" allowBlank="1" showInputMessage="1" showErrorMessage="1" error="有効な数字を入力してください" sqref="S237" xr:uid="{12FEDFC1-AA5A-4DD9-9E74-2A960A926399}">
      <formula1>0</formula1>
      <formula2>9999999999</formula2>
    </dataValidation>
    <dataValidation type="whole" imeMode="halfAlpha" allowBlank="1" showInputMessage="1" showErrorMessage="1" error="有効な数字を入力してください" sqref="T237" xr:uid="{00A20E05-2F98-4147-AA10-8609959BF08C}">
      <formula1>0</formula1>
      <formula2>9999999999</formula2>
    </dataValidation>
    <dataValidation type="whole" imeMode="halfAlpha" allowBlank="1" showInputMessage="1" showErrorMessage="1" error="有効な数字を入力してください" sqref="U237" xr:uid="{5202930B-6A19-4BF9-ABE3-11DC6780BAF2}">
      <formula1>0</formula1>
      <formula2>9999999999</formula2>
    </dataValidation>
    <dataValidation type="whole" imeMode="halfAlpha" allowBlank="1" showInputMessage="1" showErrorMessage="1" error="有効な数字を入力してください" sqref="V237" xr:uid="{0B1C70EE-8784-4ABE-AA30-FDE4F78C63EC}">
      <formula1>0</formula1>
      <formula2>9999999999</formula2>
    </dataValidation>
    <dataValidation type="whole" imeMode="halfAlpha" allowBlank="1" showInputMessage="1" showErrorMessage="1" error="有効な数字を入力してください" sqref="W237" xr:uid="{A898B3B5-4E35-4D67-870D-86E1574DD602}">
      <formula1>0</formula1>
      <formula2>9999999999</formula2>
    </dataValidation>
    <dataValidation type="whole" imeMode="halfAlpha" allowBlank="1" showInputMessage="1" showErrorMessage="1" error="有効な数字を入力してください" sqref="X237" xr:uid="{62E84A0B-A072-43DD-80C8-E10B938B0200}">
      <formula1>0</formula1>
      <formula2>9999999999</formula2>
    </dataValidation>
    <dataValidation type="whole" imeMode="halfAlpha" allowBlank="1" showInputMessage="1" showErrorMessage="1" error="有効な数字を入力してください" sqref="Y237" xr:uid="{BA7C2888-71E7-4699-A7A2-1C7AE4F0E3C4}">
      <formula1>0</formula1>
      <formula2>9999999999</formula2>
    </dataValidation>
    <dataValidation type="list" imeMode="halfAlpha" allowBlank="1" showInputMessage="1" showErrorMessage="1" error="リストから選択してください" sqref="L238:M238" xr:uid="{67611BB0-61EE-427A-AC54-AE3673EFC46A}">
      <formula1>"○,　"</formula1>
    </dataValidation>
    <dataValidation type="list" imeMode="halfAlpha" allowBlank="1" showInputMessage="1" showErrorMessage="1" error="リストから選択してください" sqref="N238" xr:uid="{5F29B682-8936-4530-84F8-D839E7BA9220}">
      <formula1>"一般,特定,　"</formula1>
    </dataValidation>
    <dataValidation type="whole" imeMode="halfAlpha" allowBlank="1" showInputMessage="1" showErrorMessage="1" error="有効な数字を入力してください" sqref="O238" xr:uid="{ECB62FAE-B31C-4802-9614-AB55CB0DAC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8" xr:uid="{C5EEA994-A7A4-42FF-8A09-89E1C88873D7}">
      <formula1>-9999999999</formula1>
      <formula2>9999999999</formula2>
    </dataValidation>
    <dataValidation type="list" imeMode="halfAlpha" allowBlank="1" showInputMessage="1" showErrorMessage="1" error="リストから選択してください" sqref="Q238" xr:uid="{F5AF05C6-8469-4F77-A8F5-86990B21205C}">
      <formula1>"一般,特定,　"</formula1>
    </dataValidation>
    <dataValidation type="whole" imeMode="halfAlpha" allowBlank="1" showInputMessage="1" showErrorMessage="1" error="有効な数字を入力してください" sqref="R238" xr:uid="{BDB01967-F1A8-4B01-B5F2-2711B94ED951}">
      <formula1>0</formula1>
      <formula2>9999999999</formula2>
    </dataValidation>
    <dataValidation type="whole" imeMode="halfAlpha" allowBlank="1" showInputMessage="1" showErrorMessage="1" error="有効な数字を入力してください" sqref="S238" xr:uid="{AEA31668-E14A-4C5A-B511-A14B25BEDC58}">
      <formula1>0</formula1>
      <formula2>9999999999</formula2>
    </dataValidation>
    <dataValidation type="whole" imeMode="halfAlpha" allowBlank="1" showInputMessage="1" showErrorMessage="1" error="有効な数字を入力してください" sqref="T238" xr:uid="{45D2AD17-2911-42AF-B009-1056D93D4CAE}">
      <formula1>0</formula1>
      <formula2>9999999999</formula2>
    </dataValidation>
    <dataValidation type="whole" imeMode="halfAlpha" allowBlank="1" showInputMessage="1" showErrorMessage="1" error="有効な数字を入力してください" sqref="U238" xr:uid="{E88AEE71-272D-4A90-B27C-4CE6F6535FD7}">
      <formula1>0</formula1>
      <formula2>9999999999</formula2>
    </dataValidation>
    <dataValidation type="whole" imeMode="halfAlpha" allowBlank="1" showInputMessage="1" showErrorMessage="1" error="有効な数字を入力してください" sqref="V238" xr:uid="{DC2EDEAC-8BFC-4DE4-BCC0-CBC7BCFF66F2}">
      <formula1>0</formula1>
      <formula2>9999999999</formula2>
    </dataValidation>
    <dataValidation type="whole" imeMode="halfAlpha" allowBlank="1" showInputMessage="1" showErrorMessage="1" error="有効な数字を入力してください" sqref="W238" xr:uid="{99794456-3190-482A-96B3-392E03D42EB0}">
      <formula1>0</formula1>
      <formula2>9999999999</formula2>
    </dataValidation>
    <dataValidation type="whole" imeMode="halfAlpha" allowBlank="1" showInputMessage="1" showErrorMessage="1" error="有効な数字を入力してください" sqref="X238" xr:uid="{042FE61F-EEE7-4B6C-902B-8BB7E4A97510}">
      <formula1>0</formula1>
      <formula2>9999999999</formula2>
    </dataValidation>
    <dataValidation type="whole" imeMode="halfAlpha" allowBlank="1" showInputMessage="1" showErrorMessage="1" error="有効な数字を入力してください" sqref="Y238" xr:uid="{6349CA7A-08CA-4F79-8C94-AF86A03407E7}">
      <formula1>0</formula1>
      <formula2>9999999999</formula2>
    </dataValidation>
    <dataValidation type="list" imeMode="halfAlpha" allowBlank="1" showInputMessage="1" showErrorMessage="1" error="リストから選択してください" sqref="L239:M239" xr:uid="{C4F30142-3DDD-4C9E-9217-DD2D59C187E4}">
      <formula1>"○,　"</formula1>
    </dataValidation>
    <dataValidation type="list" imeMode="halfAlpha" allowBlank="1" showInputMessage="1" showErrorMessage="1" error="リストから選択してください" sqref="N239" xr:uid="{0841E372-27E4-4518-84CE-DC912E726271}">
      <formula1>"一般,特定,　"</formula1>
    </dataValidation>
    <dataValidation type="whole" imeMode="halfAlpha" allowBlank="1" showInputMessage="1" showErrorMessage="1" error="有効な数字を入力してください" sqref="O239" xr:uid="{E972DD06-938E-4028-AE27-F3F88F26E6A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9" xr:uid="{51B42A53-CA1C-4961-B16A-B73933749ABF}">
      <formula1>-9999999999</formula1>
      <formula2>9999999999</formula2>
    </dataValidation>
    <dataValidation type="list" imeMode="halfAlpha" allowBlank="1" showInputMessage="1" showErrorMessage="1" error="リストから選択してください" sqref="Q239" xr:uid="{78A89F7A-BEC5-43D8-8EF3-0A2BAD39ACEE}">
      <formula1>"一般,特定,　"</formula1>
    </dataValidation>
    <dataValidation type="whole" imeMode="halfAlpha" allowBlank="1" showInputMessage="1" showErrorMessage="1" error="有効な数字を入力してください" sqref="R239" xr:uid="{535DF0D1-4A4E-4E25-9CA2-70596D499BF2}">
      <formula1>0</formula1>
      <formula2>9999999999</formula2>
    </dataValidation>
    <dataValidation type="whole" imeMode="halfAlpha" allowBlank="1" showInputMessage="1" showErrorMessage="1" error="有効な数字を入力してください" sqref="S239" xr:uid="{35988EAE-BEAE-4492-965B-A4CF5EDD4948}">
      <formula1>0</formula1>
      <formula2>9999999999</formula2>
    </dataValidation>
    <dataValidation type="whole" imeMode="halfAlpha" allowBlank="1" showInputMessage="1" showErrorMessage="1" error="有効な数字を入力してください" sqref="T239" xr:uid="{2A276061-A330-413D-B0BB-78F5AE1BB131}">
      <formula1>0</formula1>
      <formula2>9999999999</formula2>
    </dataValidation>
    <dataValidation type="whole" imeMode="halfAlpha" allowBlank="1" showInputMessage="1" showErrorMessage="1" error="有効な数字を入力してください" sqref="U239" xr:uid="{40A2C71E-C259-490C-8851-F6EE86669771}">
      <formula1>0</formula1>
      <formula2>9999999999</formula2>
    </dataValidation>
    <dataValidation type="whole" imeMode="halfAlpha" allowBlank="1" showInputMessage="1" showErrorMessage="1" error="有効な数字を入力してください" sqref="V239" xr:uid="{F90B8641-6492-44A7-8BEB-E032ACCECA4F}">
      <formula1>0</formula1>
      <formula2>9999999999</formula2>
    </dataValidation>
    <dataValidation type="whole" imeMode="halfAlpha" allowBlank="1" showInputMessage="1" showErrorMessage="1" error="有効な数字を入力してください" sqref="W239" xr:uid="{4B48B4B7-CE4F-4BC5-B527-FE4579E99155}">
      <formula1>0</formula1>
      <formula2>9999999999</formula2>
    </dataValidation>
    <dataValidation type="whole" imeMode="halfAlpha" allowBlank="1" showInputMessage="1" showErrorMessage="1" error="有効な数字を入力してください" sqref="X239" xr:uid="{BDB07992-2A6A-411B-822D-C0E75E4BAA24}">
      <formula1>0</formula1>
      <formula2>9999999999</formula2>
    </dataValidation>
    <dataValidation type="whole" imeMode="halfAlpha" allowBlank="1" showInputMessage="1" showErrorMessage="1" error="有効な数字を入力してください" sqref="Y239" xr:uid="{5C08FD56-E75E-4E26-BCE9-430370CDCF44}">
      <formula1>0</formula1>
      <formula2>9999999999</formula2>
    </dataValidation>
    <dataValidation type="list" imeMode="halfAlpha" allowBlank="1" showInputMessage="1" showErrorMessage="1" error="リストから選択してください" sqref="L240:M240" xr:uid="{530E511A-225E-46BB-8AED-CEDAC975C52E}">
      <formula1>"○,　"</formula1>
    </dataValidation>
    <dataValidation type="list" imeMode="halfAlpha" allowBlank="1" showInputMessage="1" showErrorMessage="1" error="リストから選択してください" sqref="N240" xr:uid="{464678D8-7247-424F-ABA6-61EBCF1E5589}">
      <formula1>"一般,特定,　"</formula1>
    </dataValidation>
    <dataValidation type="whole" imeMode="halfAlpha" allowBlank="1" showInputMessage="1" showErrorMessage="1" error="有効な数字を入力してください" sqref="O240" xr:uid="{F6DB67FF-B98B-466C-9070-1635AD9985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0" xr:uid="{EAF06DA7-5DCE-48F3-824B-AFDF9D443BF9}">
      <formula1>-9999999999</formula1>
      <formula2>9999999999</formula2>
    </dataValidation>
    <dataValidation type="list" imeMode="halfAlpha" allowBlank="1" showInputMessage="1" showErrorMessage="1" error="リストから選択してください" sqref="Q240" xr:uid="{07F2B71B-60A9-43EE-B2B1-8A86AB6AE9F5}">
      <formula1>"一般,特定,　"</formula1>
    </dataValidation>
    <dataValidation type="whole" imeMode="halfAlpha" allowBlank="1" showInputMessage="1" showErrorMessage="1" error="有効な数字を入力してください" sqref="R240" xr:uid="{2C55FB6F-8B5D-4E7B-A469-D7DB8FD00F55}">
      <formula1>0</formula1>
      <formula2>9999999999</formula2>
    </dataValidation>
    <dataValidation type="whole" imeMode="halfAlpha" allowBlank="1" showInputMessage="1" showErrorMessage="1" error="有効な数字を入力してください" sqref="S240" xr:uid="{F0D8CB98-A0E1-4B34-A3B1-13CDFCFA6661}">
      <formula1>0</formula1>
      <formula2>9999999999</formula2>
    </dataValidation>
    <dataValidation type="whole" imeMode="halfAlpha" allowBlank="1" showInputMessage="1" showErrorMessage="1" error="有効な数字を入力してください" sqref="T240" xr:uid="{50A53C80-3C52-4B12-98FC-C53E0813F576}">
      <formula1>0</formula1>
      <formula2>9999999999</formula2>
    </dataValidation>
    <dataValidation type="whole" imeMode="halfAlpha" allowBlank="1" showInputMessage="1" showErrorMessage="1" error="有効な数字を入力してください" sqref="U240" xr:uid="{CA366124-E3AA-4C33-9045-14330227943C}">
      <formula1>0</formula1>
      <formula2>9999999999</formula2>
    </dataValidation>
    <dataValidation type="whole" imeMode="halfAlpha" allowBlank="1" showInputMessage="1" showErrorMessage="1" error="有効な数字を入力してください" sqref="V240" xr:uid="{61A79D0D-6FC3-4BFD-934E-3FF3FB1C8C91}">
      <formula1>0</formula1>
      <formula2>9999999999</formula2>
    </dataValidation>
    <dataValidation type="whole" imeMode="halfAlpha" allowBlank="1" showInputMessage="1" showErrorMessage="1" error="有効な数字を入力してください" sqref="W240" xr:uid="{C9AF9F2B-7405-4C5C-B089-F04789C006D4}">
      <formula1>0</formula1>
      <formula2>9999999999</formula2>
    </dataValidation>
    <dataValidation type="whole" imeMode="halfAlpha" allowBlank="1" showInputMessage="1" showErrorMessage="1" error="有効な数字を入力してください" sqref="X240" xr:uid="{AC0793DF-045C-4822-8945-739E4D8FEDF3}">
      <formula1>0</formula1>
      <formula2>9999999999</formula2>
    </dataValidation>
    <dataValidation type="whole" imeMode="halfAlpha" allowBlank="1" showInputMessage="1" showErrorMessage="1" error="有効な数字を入力してください" sqref="Y240" xr:uid="{CF387342-92D3-4FD1-B533-15C720639160}">
      <formula1>0</formula1>
      <formula2>9999999999</formula2>
    </dataValidation>
    <dataValidation type="list" imeMode="halfAlpha" allowBlank="1" showInputMessage="1" showErrorMessage="1" error="リストから選択してください" sqref="L241:M241" xr:uid="{E5BCC3FB-B3BF-4EC9-BC46-2F5E8C82FE4B}">
      <formula1>"○,　"</formula1>
    </dataValidation>
    <dataValidation type="list" imeMode="halfAlpha" allowBlank="1" showInputMessage="1" showErrorMessage="1" error="リストから選択してください" sqref="N241" xr:uid="{843FDA31-CB3C-4241-A152-A026B9FE5F5B}">
      <formula1>"一般,特定,　"</formula1>
    </dataValidation>
    <dataValidation type="whole" imeMode="halfAlpha" allowBlank="1" showInputMessage="1" showErrorMessage="1" error="有効な数字を入力してください" sqref="O241" xr:uid="{EF4A928F-801A-46CE-8C30-6CBB140CDA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1" xr:uid="{F89FCE7B-5585-493B-9645-6B17BE6726BC}">
      <formula1>-9999999999</formula1>
      <formula2>9999999999</formula2>
    </dataValidation>
    <dataValidation type="list" imeMode="halfAlpha" allowBlank="1" showInputMessage="1" showErrorMessage="1" error="リストから選択してください" sqref="Q241" xr:uid="{EAD36044-A20F-4AF5-A9B1-A9290A7A7F11}">
      <formula1>"一般,特定,　"</formula1>
    </dataValidation>
    <dataValidation type="whole" imeMode="halfAlpha" allowBlank="1" showInputMessage="1" showErrorMessage="1" error="有効な数字を入力してください" sqref="R241" xr:uid="{28B00349-FAB0-4580-BABB-270BBDA8ACA6}">
      <formula1>0</formula1>
      <formula2>9999999999</formula2>
    </dataValidation>
    <dataValidation type="whole" imeMode="halfAlpha" allowBlank="1" showInputMessage="1" showErrorMessage="1" error="有効な数字を入力してください" sqref="S241" xr:uid="{A87A00A4-C513-43DB-8431-E4480062A1AE}">
      <formula1>0</formula1>
      <formula2>9999999999</formula2>
    </dataValidation>
    <dataValidation type="whole" imeMode="halfAlpha" allowBlank="1" showInputMessage="1" showErrorMessage="1" error="有効な数字を入力してください" sqref="T241" xr:uid="{7F953A7F-E4DA-4F08-93B0-EC9F22D48D37}">
      <formula1>0</formula1>
      <formula2>9999999999</formula2>
    </dataValidation>
    <dataValidation type="whole" imeMode="halfAlpha" allowBlank="1" showInputMessage="1" showErrorMessage="1" error="有効な数字を入力してください" sqref="U241" xr:uid="{0E876171-4160-47A0-BF2E-AEB360A2E83E}">
      <formula1>0</formula1>
      <formula2>9999999999</formula2>
    </dataValidation>
    <dataValidation type="whole" imeMode="halfAlpha" allowBlank="1" showInputMessage="1" showErrorMessage="1" error="有効な数字を入力してください" sqref="V241" xr:uid="{CA051F8D-04D7-4466-B35E-73C89100203C}">
      <formula1>0</formula1>
      <formula2>9999999999</formula2>
    </dataValidation>
    <dataValidation type="whole" imeMode="halfAlpha" allowBlank="1" showInputMessage="1" showErrorMessage="1" error="有効な数字を入力してください" sqref="W241" xr:uid="{DB1AEB4F-606C-4255-92EB-973B32979B2F}">
      <formula1>0</formula1>
      <formula2>9999999999</formula2>
    </dataValidation>
    <dataValidation type="whole" imeMode="halfAlpha" allowBlank="1" showInputMessage="1" showErrorMessage="1" error="有効な数字を入力してください" sqref="X241" xr:uid="{23C3FF26-0DCD-457A-AC0B-DAA98B1C6266}">
      <formula1>0</formula1>
      <formula2>9999999999</formula2>
    </dataValidation>
    <dataValidation type="whole" imeMode="halfAlpha" allowBlank="1" showInputMessage="1" showErrorMessage="1" error="有効な数字を入力してください" sqref="Y241" xr:uid="{DDD856D0-6820-492B-A756-B19F3F7FAABE}">
      <formula1>0</formula1>
      <formula2>9999999999</formula2>
    </dataValidation>
    <dataValidation type="list" imeMode="halfAlpha" allowBlank="1" showInputMessage="1" showErrorMessage="1" error="リストから選択してください" sqref="L242:M242" xr:uid="{BCFF0EF2-DBA3-4231-BD1F-3484E1DC8DA9}">
      <formula1>"○,　"</formula1>
    </dataValidation>
    <dataValidation type="list" imeMode="halfAlpha" allowBlank="1" showInputMessage="1" showErrorMessage="1" error="リストから選択してください" sqref="N242" xr:uid="{7C44793A-D504-4E39-9103-8A2225193F7F}">
      <formula1>"一般,特定,　"</formula1>
    </dataValidation>
    <dataValidation type="whole" imeMode="halfAlpha" allowBlank="1" showInputMessage="1" showErrorMessage="1" error="有効な数字を入力してください" sqref="O242" xr:uid="{E490C72B-68FF-4827-9CDD-B375D47563E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2" xr:uid="{0FDB0E90-DB4D-4D19-979F-895E3DE9A6F9}">
      <formula1>-9999999999</formula1>
      <formula2>9999999999</formula2>
    </dataValidation>
    <dataValidation type="list" imeMode="halfAlpha" allowBlank="1" showInputMessage="1" showErrorMessage="1" error="リストから選択してください" sqref="Q242" xr:uid="{9603379F-13CA-464C-A0F4-1A8063E3AA5D}">
      <formula1>"一般,特定,　"</formula1>
    </dataValidation>
    <dataValidation type="whole" imeMode="halfAlpha" allowBlank="1" showInputMessage="1" showErrorMessage="1" error="有効な数字を入力してください" sqref="R242" xr:uid="{2F744BBB-9601-4490-9939-9AEB271874EC}">
      <formula1>0</formula1>
      <formula2>9999999999</formula2>
    </dataValidation>
    <dataValidation type="whole" imeMode="halfAlpha" allowBlank="1" showInputMessage="1" showErrorMessage="1" error="有効な数字を入力してください" sqref="S242" xr:uid="{B5AFB678-211A-4F61-A294-8022AF88FD35}">
      <formula1>0</formula1>
      <formula2>9999999999</formula2>
    </dataValidation>
    <dataValidation type="whole" imeMode="halfAlpha" allowBlank="1" showInputMessage="1" showErrorMessage="1" error="有効な数字を入力してください" sqref="T242" xr:uid="{4A46952C-676E-424B-BD70-0C9776B7CCC6}">
      <formula1>0</formula1>
      <formula2>9999999999</formula2>
    </dataValidation>
    <dataValidation type="whole" imeMode="halfAlpha" allowBlank="1" showInputMessage="1" showErrorMessage="1" error="有効な数字を入力してください" sqref="U242" xr:uid="{8FFF95E7-F552-40C7-8DF8-DB7AEFB5BC01}">
      <formula1>0</formula1>
      <formula2>9999999999</formula2>
    </dataValidation>
    <dataValidation type="whole" imeMode="halfAlpha" allowBlank="1" showInputMessage="1" showErrorMessage="1" error="有効な数字を入力してください" sqref="V242" xr:uid="{ED48CA0A-97FB-4010-9953-6A8E35EB45F3}">
      <formula1>0</formula1>
      <formula2>9999999999</formula2>
    </dataValidation>
    <dataValidation type="whole" imeMode="halfAlpha" allowBlank="1" showInputMessage="1" showErrorMessage="1" error="有効な数字を入力してください" sqref="W242" xr:uid="{5288660F-64CB-4C4D-A489-18C58CF89FAE}">
      <formula1>0</formula1>
      <formula2>9999999999</formula2>
    </dataValidation>
    <dataValidation type="whole" imeMode="halfAlpha" allowBlank="1" showInputMessage="1" showErrorMessage="1" error="有効な数字を入力してください" sqref="X242" xr:uid="{3E42B541-E70B-4FB3-BC43-689D85D35E9F}">
      <formula1>0</formula1>
      <formula2>9999999999</formula2>
    </dataValidation>
    <dataValidation type="whole" imeMode="halfAlpha" allowBlank="1" showInputMessage="1" showErrorMessage="1" error="有効な数字を入力してください" sqref="Y242" xr:uid="{57C8F947-31EB-4E1A-8AA8-789EE7B8383B}">
      <formula1>0</formula1>
      <formula2>9999999999</formula2>
    </dataValidation>
    <dataValidation type="list" imeMode="halfAlpha" allowBlank="1" showInputMessage="1" showErrorMessage="1" error="リストから選択してください" sqref="L243:M243" xr:uid="{278BF05E-5A5D-432E-9F7C-F1CD11C1986A}">
      <formula1>"○,　"</formula1>
    </dataValidation>
    <dataValidation type="list" imeMode="halfAlpha" allowBlank="1" showInputMessage="1" showErrorMessage="1" error="リストから選択してください" sqref="N243" xr:uid="{20D9805F-2585-43EC-8186-127A0374BB22}">
      <formula1>"一般,特定,　"</formula1>
    </dataValidation>
    <dataValidation type="whole" imeMode="halfAlpha" allowBlank="1" showInputMessage="1" showErrorMessage="1" error="有効な数字を入力してください" sqref="O243" xr:uid="{C2D37374-4947-43BC-99AD-2B4E8D2FE0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3" xr:uid="{12F795ED-7CD2-4D79-AC09-FD94A3C0B311}">
      <formula1>-9999999999</formula1>
      <formula2>9999999999</formula2>
    </dataValidation>
    <dataValidation type="list" imeMode="halfAlpha" allowBlank="1" showInputMessage="1" showErrorMessage="1" error="リストから選択してください" sqref="Q243" xr:uid="{DE866A00-EF6B-4BB8-9E7F-0CB4918AAEC2}">
      <formula1>"一般,特定,　"</formula1>
    </dataValidation>
    <dataValidation type="whole" imeMode="halfAlpha" allowBlank="1" showInputMessage="1" showErrorMessage="1" error="有効な数字を入力してください" sqref="R243" xr:uid="{1A0FC3AB-734A-4C26-BBAC-DD22874421EB}">
      <formula1>0</formula1>
      <formula2>9999999999</formula2>
    </dataValidation>
    <dataValidation type="whole" imeMode="halfAlpha" allowBlank="1" showInputMessage="1" showErrorMessage="1" error="有効な数字を入力してください" sqref="S243" xr:uid="{F6AB6671-638E-4447-AFD0-F30C6E570EFE}">
      <formula1>0</formula1>
      <formula2>9999999999</formula2>
    </dataValidation>
    <dataValidation type="whole" imeMode="halfAlpha" allowBlank="1" showInputMessage="1" showErrorMessage="1" error="有効な数字を入力してください" sqref="T243" xr:uid="{F2785041-4078-4C4F-8278-C20516CF1AA9}">
      <formula1>0</formula1>
      <formula2>9999999999</formula2>
    </dataValidation>
    <dataValidation type="whole" imeMode="halfAlpha" allowBlank="1" showInputMessage="1" showErrorMessage="1" error="有効な数字を入力してください" sqref="U243" xr:uid="{2E60E460-4381-4A14-B517-AC05B32AB5E8}">
      <formula1>0</formula1>
      <formula2>9999999999</formula2>
    </dataValidation>
    <dataValidation type="whole" imeMode="halfAlpha" allowBlank="1" showInputMessage="1" showErrorMessage="1" error="有効な数字を入力してください" sqref="V243" xr:uid="{5E78354D-674B-46B5-8B82-7F62A083A2ED}">
      <formula1>0</formula1>
      <formula2>9999999999</formula2>
    </dataValidation>
    <dataValidation type="whole" imeMode="halfAlpha" allowBlank="1" showInputMessage="1" showErrorMessage="1" error="有効な数字を入力してください" sqref="W243" xr:uid="{54A24611-2CD9-422D-9335-FC8A3877D457}">
      <formula1>0</formula1>
      <formula2>9999999999</formula2>
    </dataValidation>
    <dataValidation type="whole" imeMode="halfAlpha" allowBlank="1" showInputMessage="1" showErrorMessage="1" error="有効な数字を入力してください" sqref="X243" xr:uid="{7A94D49C-6B79-4603-86C4-2A08187BDC8C}">
      <formula1>0</formula1>
      <formula2>9999999999</formula2>
    </dataValidation>
    <dataValidation type="whole" imeMode="halfAlpha" allowBlank="1" showInputMessage="1" showErrorMessage="1" error="有効な数字を入力してください" sqref="Y243" xr:uid="{0AE2273C-1ADF-45A3-99E4-CFF1521809C5}">
      <formula1>0</formula1>
      <formula2>9999999999</formula2>
    </dataValidation>
    <dataValidation type="list" imeMode="halfAlpha" allowBlank="1" showInputMessage="1" showErrorMessage="1" error="リストから選択してください" sqref="L244:M244" xr:uid="{037C8178-D4DE-4F21-8341-C21740AC8027}">
      <formula1>"○,　"</formula1>
    </dataValidation>
    <dataValidation type="list" imeMode="halfAlpha" allowBlank="1" showInputMessage="1" showErrorMessage="1" error="リストから選択してください" sqref="N244" xr:uid="{1E846130-1933-4D6C-B8E6-0D784D25C426}">
      <formula1>"一般,特定,　"</formula1>
    </dataValidation>
    <dataValidation type="whole" imeMode="halfAlpha" allowBlank="1" showInputMessage="1" showErrorMessage="1" error="有効な数字を入力してください" sqref="O244" xr:uid="{5AD0C8AB-129C-4E75-A478-202F3D904C2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4" xr:uid="{750D9C60-F42F-4EB9-BC66-3EB1FA90E945}">
      <formula1>-9999999999</formula1>
      <formula2>9999999999</formula2>
    </dataValidation>
    <dataValidation type="list" imeMode="halfAlpha" allowBlank="1" showInputMessage="1" showErrorMessage="1" error="リストから選択してください" sqref="Q244" xr:uid="{4B604064-53EC-4C8F-98E2-7E9FC09337EC}">
      <formula1>"一般,特定,　"</formula1>
    </dataValidation>
    <dataValidation type="whole" imeMode="halfAlpha" allowBlank="1" showInputMessage="1" showErrorMessage="1" error="有効な数字を入力してください" sqref="R244" xr:uid="{06DB378B-16E5-46F5-BE85-244748EC7058}">
      <formula1>0</formula1>
      <formula2>9999999999</formula2>
    </dataValidation>
    <dataValidation type="whole" imeMode="halfAlpha" allowBlank="1" showInputMessage="1" showErrorMessage="1" error="有効な数字を入力してください" sqref="S244" xr:uid="{80C9AE37-BACB-43EF-AD58-0636D7490322}">
      <formula1>0</formula1>
      <formula2>9999999999</formula2>
    </dataValidation>
    <dataValidation type="whole" imeMode="halfAlpha" allowBlank="1" showInputMessage="1" showErrorMessage="1" error="有効な数字を入力してください" sqref="T244" xr:uid="{42AD3530-9653-4086-B4B4-907919AAFEDC}">
      <formula1>0</formula1>
      <formula2>9999999999</formula2>
    </dataValidation>
    <dataValidation type="whole" imeMode="halfAlpha" allowBlank="1" showInputMessage="1" showErrorMessage="1" error="有効な数字を入力してください" sqref="U244" xr:uid="{7D7201C7-52E3-471F-BFBD-F06078682768}">
      <formula1>0</formula1>
      <formula2>9999999999</formula2>
    </dataValidation>
    <dataValidation type="whole" imeMode="halfAlpha" allowBlank="1" showInputMessage="1" showErrorMessage="1" error="有効な数字を入力してください" sqref="V244" xr:uid="{DAF266B9-D5A0-4F32-8E7A-CA8BF2A013FD}">
      <formula1>0</formula1>
      <formula2>9999999999</formula2>
    </dataValidation>
    <dataValidation type="whole" imeMode="halfAlpha" allowBlank="1" showInputMessage="1" showErrorMessage="1" error="有効な数字を入力してください" sqref="W244" xr:uid="{BB417AB1-C2E2-44D2-8CAD-ACD354D2A061}">
      <formula1>0</formula1>
      <formula2>9999999999</formula2>
    </dataValidation>
    <dataValidation type="whole" imeMode="halfAlpha" allowBlank="1" showInputMessage="1" showErrorMessage="1" error="有効な数字を入力してください" sqref="X244" xr:uid="{21D56816-19D6-4C58-85B4-9569EFCA3975}">
      <formula1>0</formula1>
      <formula2>9999999999</formula2>
    </dataValidation>
    <dataValidation type="whole" imeMode="halfAlpha" allowBlank="1" showInputMessage="1" showErrorMessage="1" error="有効な数字を入力してください" sqref="Y244" xr:uid="{A33B42E4-C9EA-49B6-BD24-F0CEB64E5AE3}">
      <formula1>0</formula1>
      <formula2>9999999999</formula2>
    </dataValidation>
    <dataValidation type="list" imeMode="halfAlpha" allowBlank="1" showInputMessage="1" showErrorMessage="1" error="リストから選択してください" sqref="L245:M245" xr:uid="{917D947E-3C13-4D25-9F91-9C774EC23E8B}">
      <formula1>"○,　"</formula1>
    </dataValidation>
    <dataValidation type="list" imeMode="halfAlpha" allowBlank="1" showInputMessage="1" showErrorMessage="1" error="リストから選択してください" sqref="N245" xr:uid="{F66C1D5F-40DC-4316-86ED-67F083E67749}">
      <formula1>"一般,特定,　"</formula1>
    </dataValidation>
    <dataValidation type="whole" imeMode="halfAlpha" allowBlank="1" showInputMessage="1" showErrorMessage="1" error="有効な数字を入力してください" sqref="O245" xr:uid="{340D4B52-7F98-4C2F-8FA0-481D25B0767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5" xr:uid="{D99127A5-C307-4C1C-9C2A-3DFEC2648F27}">
      <formula1>-9999999999</formula1>
      <formula2>9999999999</formula2>
    </dataValidation>
    <dataValidation type="list" imeMode="halfAlpha" allowBlank="1" showInputMessage="1" showErrorMessage="1" error="リストから選択してください" sqref="Q245" xr:uid="{1D396F5F-8349-4C18-B550-4AA12377858F}">
      <formula1>"一般,特定,　"</formula1>
    </dataValidation>
    <dataValidation type="whole" imeMode="halfAlpha" allowBlank="1" showInputMessage="1" showErrorMessage="1" error="有効な数字を入力してください" sqref="R245" xr:uid="{7EB86ECB-FABF-4D00-BB40-E4A8C76C9FAF}">
      <formula1>0</formula1>
      <formula2>9999999999</formula2>
    </dataValidation>
    <dataValidation type="whole" imeMode="halfAlpha" allowBlank="1" showInputMessage="1" showErrorMessage="1" error="有効な数字を入力してください" sqref="S245" xr:uid="{68C6D5F0-5AE9-4650-9DF0-3B0188BEF5D0}">
      <formula1>0</formula1>
      <formula2>9999999999</formula2>
    </dataValidation>
    <dataValidation type="whole" imeMode="halfAlpha" allowBlank="1" showInputMessage="1" showErrorMessage="1" error="有効な数字を入力してください" sqref="T245" xr:uid="{23FA83EC-145C-4E33-9A1C-2511512F69D5}">
      <formula1>0</formula1>
      <formula2>9999999999</formula2>
    </dataValidation>
    <dataValidation type="whole" imeMode="halfAlpha" allowBlank="1" showInputMessage="1" showErrorMessage="1" error="有効な数字を入力してください" sqref="U245" xr:uid="{B6066783-68C3-432E-9A10-4938DD6117B9}">
      <formula1>0</formula1>
      <formula2>9999999999</formula2>
    </dataValidation>
    <dataValidation type="whole" imeMode="halfAlpha" allowBlank="1" showInputMessage="1" showErrorMessage="1" error="有効な数字を入力してください" sqref="V245" xr:uid="{1F0EC120-7490-4E5B-A2A1-F563E2921F19}">
      <formula1>0</formula1>
      <formula2>9999999999</formula2>
    </dataValidation>
    <dataValidation type="whole" imeMode="halfAlpha" allowBlank="1" showInputMessage="1" showErrorMessage="1" error="有効な数字を入力してください" sqref="W245" xr:uid="{5552E9D7-C65F-4492-92CD-F2741338FB51}">
      <formula1>0</formula1>
      <formula2>9999999999</formula2>
    </dataValidation>
    <dataValidation type="whole" imeMode="halfAlpha" allowBlank="1" showInputMessage="1" showErrorMessage="1" error="有効な数字を入力してください" sqref="X245" xr:uid="{CF5CEF6F-987D-4802-8F10-022D3C5C9459}">
      <formula1>0</formula1>
      <formula2>9999999999</formula2>
    </dataValidation>
    <dataValidation type="whole" imeMode="halfAlpha" allowBlank="1" showInputMessage="1" showErrorMessage="1" error="有効な数字を入力してください" sqref="Y245" xr:uid="{B6B3353D-E385-42FA-B517-DA11CFC2CB48}">
      <formula1>0</formula1>
      <formula2>9999999999</formula2>
    </dataValidation>
    <dataValidation type="list" imeMode="halfAlpha" allowBlank="1" showInputMessage="1" showErrorMessage="1" error="リストから選択してください" sqref="L246:M246" xr:uid="{B83B6A1A-47FF-4833-AAF2-74EC06B59768}">
      <formula1>"○,　"</formula1>
    </dataValidation>
    <dataValidation type="list" imeMode="halfAlpha" allowBlank="1" showInputMessage="1" showErrorMessage="1" error="リストから選択してください" sqref="N246" xr:uid="{20964197-B1CD-4325-BDB2-FE718BDD4503}">
      <formula1>"一般,特定,　"</formula1>
    </dataValidation>
    <dataValidation type="whole" imeMode="halfAlpha" allowBlank="1" showInputMessage="1" showErrorMessage="1" error="有効な数字を入力してください" sqref="O246" xr:uid="{6DCC4BA5-999C-4739-B2F4-63070ED6E23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6" xr:uid="{BCB91733-4AFB-404F-BB02-EAE41F274993}">
      <formula1>-9999999999</formula1>
      <formula2>9999999999</formula2>
    </dataValidation>
    <dataValidation type="list" imeMode="halfAlpha" allowBlank="1" showInputMessage="1" showErrorMessage="1" error="リストから選択してください" sqref="Q246" xr:uid="{17C73263-8E93-4C12-9B72-8757F4B23FF6}">
      <formula1>"一般,特定,　"</formula1>
    </dataValidation>
    <dataValidation type="whole" imeMode="halfAlpha" allowBlank="1" showInputMessage="1" showErrorMessage="1" error="有効な数字を入力してください" sqref="R246" xr:uid="{996CCA57-2FEE-46EA-AAB5-DB08A72BB85B}">
      <formula1>0</formula1>
      <formula2>9999999999</formula2>
    </dataValidation>
    <dataValidation type="whole" imeMode="halfAlpha" allowBlank="1" showInputMessage="1" showErrorMessage="1" error="有効な数字を入力してください" sqref="S246" xr:uid="{8A6E0805-B05F-44EA-87CE-E54FE295AFE2}">
      <formula1>0</formula1>
      <formula2>9999999999</formula2>
    </dataValidation>
    <dataValidation type="whole" imeMode="halfAlpha" allowBlank="1" showInputMessage="1" showErrorMessage="1" error="有効な数字を入力してください" sqref="T246" xr:uid="{E235A0A2-EAA6-4404-8536-8EFA1A4773D5}">
      <formula1>0</formula1>
      <formula2>9999999999</formula2>
    </dataValidation>
    <dataValidation type="whole" imeMode="halfAlpha" allowBlank="1" showInputMessage="1" showErrorMessage="1" error="有効な数字を入力してください" sqref="U246" xr:uid="{3C78FD82-FFEF-4F2E-885C-EC0A51C7344D}">
      <formula1>0</formula1>
      <formula2>9999999999</formula2>
    </dataValidation>
    <dataValidation type="whole" imeMode="halfAlpha" allowBlank="1" showInputMessage="1" showErrorMessage="1" error="有効な数字を入力してください" sqref="V246" xr:uid="{94419E33-EFDD-449A-9453-55377FC8BD6B}">
      <formula1>0</formula1>
      <formula2>9999999999</formula2>
    </dataValidation>
    <dataValidation type="whole" imeMode="halfAlpha" allowBlank="1" showInputMessage="1" showErrorMessage="1" error="有効な数字を入力してください" sqref="W246" xr:uid="{B3E95148-F926-4BCC-A55B-61A14FF75C14}">
      <formula1>0</formula1>
      <formula2>9999999999</formula2>
    </dataValidation>
    <dataValidation type="whole" imeMode="halfAlpha" allowBlank="1" showInputMessage="1" showErrorMessage="1" error="有効な数字を入力してください" sqref="X246" xr:uid="{8313FC62-F065-4E90-AA2B-25C9955C855B}">
      <formula1>0</formula1>
      <formula2>9999999999</formula2>
    </dataValidation>
    <dataValidation type="whole" imeMode="halfAlpha" allowBlank="1" showInputMessage="1" showErrorMessage="1" error="有効な数字を入力してください" sqref="Y246" xr:uid="{C55E32A6-13BC-43F7-AE8F-4A6842268F15}">
      <formula1>0</formula1>
      <formula2>9999999999</formula2>
    </dataValidation>
    <dataValidation type="list" imeMode="halfAlpha" allowBlank="1" showInputMessage="1" showErrorMessage="1" error="リストから選択してください" sqref="L247:M247" xr:uid="{019BBA11-89BD-452A-AC6C-6BD555F5A214}">
      <formula1>"○,　"</formula1>
    </dataValidation>
    <dataValidation type="whole" imeMode="halfAlpha" allowBlank="1" showInputMessage="1" showErrorMessage="1" error="有効な数字を入力してください。10兆円以上になる場合は、9,999,999,999と入力してください" sqref="P247" xr:uid="{56E4D4F8-A91D-47A9-83E3-0A2C2E0115E4}">
      <formula1>-9999999999</formula1>
      <formula2>9999999999</formula2>
    </dataValidation>
    <dataValidation type="whole" imeMode="halfAlpha" allowBlank="1" showInputMessage="1" showErrorMessage="1" error="有効な数字を入力してください" sqref="I255:M255" xr:uid="{14D1644D-D240-44CF-971C-B9D3A422C9AE}">
      <formula1>0</formula1>
      <formula2>9999999999</formula2>
    </dataValidation>
    <dataValidation type="whole" imeMode="halfAlpha" allowBlank="1" showInputMessage="1" showErrorMessage="1" error="有効な数字を入力してください" sqref="I257:M257" xr:uid="{98013843-3566-4A4E-B11B-92B60EEBE61A}">
      <formula1>0</formula1>
      <formula2>9999999999</formula2>
    </dataValidation>
    <dataValidation type="whole" imeMode="halfAlpha" allowBlank="1" showInputMessage="1" showErrorMessage="1" error="有効な数字を入力してください" sqref="I260:M260" xr:uid="{CA1C161D-0BF7-430A-84CC-EBE1C65E5FFE}">
      <formula1>0</formula1>
      <formula2>9999999999</formula2>
    </dataValidation>
    <dataValidation type="list" imeMode="halfAlpha" allowBlank="1" showInputMessage="1" showErrorMessage="1" error="リストから選択してください" sqref="I263:M263" xr:uid="{32DF042B-BC33-45CA-98F0-85DF6EA7801A}">
      <formula1>"無,有,　"</formula1>
    </dataValidation>
    <dataValidation type="whole" imeMode="halfAlpha" allowBlank="1" showInputMessage="1" showErrorMessage="1" error="有効な数字を入力してください" sqref="I265:M265" xr:uid="{D0E9ADA1-116B-45A9-B824-30D7F267BF1F}">
      <formula1>0</formula1>
      <formula2>9999999999</formula2>
    </dataValidation>
    <dataValidation type="whole" imeMode="halfAlpha" allowBlank="1" showInputMessage="1" showErrorMessage="1" error="有効な数字を入力してください" sqref="I268:M268" xr:uid="{B4686ADF-93C8-4472-82D7-4A443F30DECC}">
      <formula1>0</formula1>
      <formula2>9999999999</formula2>
    </dataValidation>
    <dataValidation type="list" imeMode="halfAlpha" allowBlank="1" showInputMessage="1" showErrorMessage="1" error="リストから選択してください" sqref="I270:M270" xr:uid="{C9EDE767-D6E7-4087-8746-6C4BCCF289B8}">
      <formula1>"無,有,　"</formula1>
    </dataValidation>
    <dataValidation type="list" imeMode="halfAlpha" allowBlank="1" showInputMessage="1" showErrorMessage="1" error="リストから選択してください" sqref="I272:M272" xr:uid="{D1682485-389A-4C3F-B59F-9EA2EDE477E8}">
      <formula1>"無,有,　"</formula1>
    </dataValidation>
    <dataValidation type="list" imeMode="halfAlpha" allowBlank="1" showInputMessage="1" showErrorMessage="1" error="リストから選択してください" sqref="I274:M274" xr:uid="{C0180049-869F-467A-9DB7-7DD7A91C7C5D}">
      <formula1>"無,有,　"</formula1>
    </dataValidation>
    <dataValidation type="whole" imeMode="halfAlpha" allowBlank="1" showInputMessage="1" showErrorMessage="1" error="有効な数字を入力してください" sqref="I277:M277" xr:uid="{115ACD2B-7A73-445A-9599-CFFBB9127582}">
      <formula1>0</formula1>
      <formula2>9999999999</formula2>
    </dataValidation>
    <dataValidation type="whole" imeMode="halfAlpha" allowBlank="1" showInputMessage="1" showErrorMessage="1" error="有効な数字を入力してください" sqref="I280:M280" xr:uid="{95EC9065-6687-42E2-96BE-220A584526F5}">
      <formula1>0</formula1>
      <formula2>9999999999</formula2>
    </dataValidation>
    <dataValidation type="date" imeMode="halfAlpha" allowBlank="1" showInputMessage="1" showErrorMessage="1" error="有効な日付を入力してください" sqref="I283:M283" xr:uid="{4758C894-7398-4C95-9516-B64A07EF99F7}">
      <formula1>92</formula1>
      <formula2>73415</formula2>
    </dataValidation>
    <dataValidation type="date" imeMode="halfAlpha" allowBlank="1" showInputMessage="1" showErrorMessage="1" error="有効な日付を入力してください" sqref="I286:M286" xr:uid="{9B9FF6A5-4CB3-465B-98B2-52E4C72B01DB}">
      <formula1>92</formula1>
      <formula2>73415</formula2>
    </dataValidation>
    <dataValidation type="list" imeMode="halfAlpha" allowBlank="1" showInputMessage="1" showErrorMessage="1" error="リストから選択してください" sqref="I289:M289" xr:uid="{18266A31-79F9-4782-A8AE-FF8E37BF8635}">
      <formula1>"登録済,登録申請中,　"</formula1>
    </dataValidation>
    <dataValidation type="date" imeMode="halfAlpha" allowBlank="1" showInputMessage="1" showErrorMessage="1" error="有効な日付を入力してください" sqref="I291:M291" xr:uid="{B4FD5A1C-C2BC-4953-9FA5-DD5BB9C40617}">
      <formula1>92</formula1>
      <formula2>73415</formula2>
    </dataValidation>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ignoredErrors>
    <ignoredError sqref="E218:E24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ColWidth="9" defaultRowHeight="13.5" x14ac:dyDescent="0.15"/>
  <cols>
    <col min="1" max="1" width="17.25" style="93" customWidth="1"/>
    <col min="2" max="16384" width="9" style="93"/>
  </cols>
  <sheetData>
    <row r="1" spans="1:1" x14ac:dyDescent="0.15">
      <c r="A1" s="9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93" t="str">
        <f>"@神奈川県@和歌山県@鹿児島県@"</f>
        <v>@神奈川県@和歌山県@鹿児島県@</v>
      </c>
    </row>
    <row r="3" spans="1:1" x14ac:dyDescent="0.15">
      <c r="A3" s="93" t="s">
        <v>203</v>
      </c>
    </row>
    <row r="4" spans="1:1" x14ac:dyDescent="0.15">
      <c r="A4" s="93" t="s">
        <v>204</v>
      </c>
    </row>
    <row r="10" spans="1:1" x14ac:dyDescent="0.15">
      <c r="A10" s="64" t="s">
        <v>185</v>
      </c>
    </row>
    <row r="11" spans="1:1" x14ac:dyDescent="0.15">
      <c r="A11" s="64" t="s">
        <v>17</v>
      </c>
    </row>
    <row r="12" spans="1:1" x14ac:dyDescent="0.15">
      <c r="A12" s="64" t="s">
        <v>18</v>
      </c>
    </row>
    <row r="13" spans="1:1" x14ac:dyDescent="0.15">
      <c r="A13" s="64" t="s">
        <v>19</v>
      </c>
    </row>
    <row r="14" spans="1:1" x14ac:dyDescent="0.15">
      <c r="A14" s="64" t="s">
        <v>20</v>
      </c>
    </row>
    <row r="15" spans="1:1" x14ac:dyDescent="0.15">
      <c r="A15" s="64" t="s">
        <v>21</v>
      </c>
    </row>
    <row r="16" spans="1:1" x14ac:dyDescent="0.15">
      <c r="A16" s="64" t="s">
        <v>22</v>
      </c>
    </row>
    <row r="17" spans="1:1" x14ac:dyDescent="0.15">
      <c r="A17" s="64" t="s">
        <v>23</v>
      </c>
    </row>
    <row r="18" spans="1:1" x14ac:dyDescent="0.15">
      <c r="A18" s="64" t="s">
        <v>24</v>
      </c>
    </row>
    <row r="19" spans="1:1" x14ac:dyDescent="0.15">
      <c r="A19" s="64" t="s">
        <v>25</v>
      </c>
    </row>
    <row r="20" spans="1:1" x14ac:dyDescent="0.15">
      <c r="A20" s="64" t="s">
        <v>26</v>
      </c>
    </row>
    <row r="21" spans="1:1" x14ac:dyDescent="0.15">
      <c r="A21" s="64" t="s">
        <v>27</v>
      </c>
    </row>
    <row r="22" spans="1:1" x14ac:dyDescent="0.15">
      <c r="A22" s="64" t="s">
        <v>28</v>
      </c>
    </row>
    <row r="23" spans="1:1" x14ac:dyDescent="0.15">
      <c r="A23" s="64" t="s">
        <v>29</v>
      </c>
    </row>
    <row r="24" spans="1:1" x14ac:dyDescent="0.15">
      <c r="A24" s="64" t="s">
        <v>30</v>
      </c>
    </row>
    <row r="25" spans="1:1" x14ac:dyDescent="0.15">
      <c r="A25" s="64" t="s">
        <v>31</v>
      </c>
    </row>
    <row r="26" spans="1:1" x14ac:dyDescent="0.15">
      <c r="A26" s="64" t="s">
        <v>32</v>
      </c>
    </row>
    <row r="27" spans="1:1" x14ac:dyDescent="0.15">
      <c r="A27" s="64" t="s">
        <v>33</v>
      </c>
    </row>
    <row r="28" spans="1:1" x14ac:dyDescent="0.15">
      <c r="A28" s="64" t="s">
        <v>34</v>
      </c>
    </row>
    <row r="29" spans="1:1" x14ac:dyDescent="0.15">
      <c r="A29" s="64" t="s">
        <v>35</v>
      </c>
    </row>
    <row r="30" spans="1:1" x14ac:dyDescent="0.15">
      <c r="A30" s="64" t="s">
        <v>36</v>
      </c>
    </row>
    <row r="31" spans="1:1" x14ac:dyDescent="0.15">
      <c r="A31" s="64" t="s">
        <v>37</v>
      </c>
    </row>
    <row r="32" spans="1:1" x14ac:dyDescent="0.15">
      <c r="A32" s="64" t="s">
        <v>38</v>
      </c>
    </row>
    <row r="33" spans="1:1" x14ac:dyDescent="0.15">
      <c r="A33" s="64" t="s">
        <v>39</v>
      </c>
    </row>
    <row r="34" spans="1:1" x14ac:dyDescent="0.15">
      <c r="A34" s="64" t="s">
        <v>40</v>
      </c>
    </row>
    <row r="35" spans="1:1" x14ac:dyDescent="0.15">
      <c r="A35" s="64" t="s">
        <v>41</v>
      </c>
    </row>
    <row r="36" spans="1:1" x14ac:dyDescent="0.15">
      <c r="A36" s="64" t="s">
        <v>42</v>
      </c>
    </row>
    <row r="37" spans="1:1" x14ac:dyDescent="0.15">
      <c r="A37" s="64" t="s">
        <v>43</v>
      </c>
    </row>
    <row r="38" spans="1:1" x14ac:dyDescent="0.15">
      <c r="A38" s="64" t="s">
        <v>44</v>
      </c>
    </row>
    <row r="39" spans="1:1" x14ac:dyDescent="0.15">
      <c r="A39" s="64" t="s">
        <v>45</v>
      </c>
    </row>
    <row r="40" spans="1:1" x14ac:dyDescent="0.15">
      <c r="A40" s="64" t="s">
        <v>46</v>
      </c>
    </row>
    <row r="41" spans="1:1" x14ac:dyDescent="0.15">
      <c r="A41" s="64" t="s">
        <v>47</v>
      </c>
    </row>
    <row r="42" spans="1:1" x14ac:dyDescent="0.15">
      <c r="A42" s="64" t="s">
        <v>48</v>
      </c>
    </row>
    <row r="43" spans="1:1" x14ac:dyDescent="0.15">
      <c r="A43" s="64" t="s">
        <v>49</v>
      </c>
    </row>
    <row r="44" spans="1:1" x14ac:dyDescent="0.15">
      <c r="A44" s="64" t="s">
        <v>50</v>
      </c>
    </row>
    <row r="45" spans="1:1" x14ac:dyDescent="0.15">
      <c r="A45" s="64" t="s">
        <v>51</v>
      </c>
    </row>
    <row r="46" spans="1:1" x14ac:dyDescent="0.15">
      <c r="A46" s="64" t="s">
        <v>52</v>
      </c>
    </row>
    <row r="47" spans="1:1" x14ac:dyDescent="0.15">
      <c r="A47" s="64" t="s">
        <v>53</v>
      </c>
    </row>
    <row r="48" spans="1:1" x14ac:dyDescent="0.15">
      <c r="A48" s="64" t="s">
        <v>54</v>
      </c>
    </row>
    <row r="49" spans="1:1" x14ac:dyDescent="0.15">
      <c r="A49" s="64" t="s">
        <v>55</v>
      </c>
    </row>
    <row r="50" spans="1:1" x14ac:dyDescent="0.15">
      <c r="A50" s="64" t="s">
        <v>56</v>
      </c>
    </row>
    <row r="51" spans="1:1" x14ac:dyDescent="0.15">
      <c r="A51" s="64" t="s">
        <v>57</v>
      </c>
    </row>
    <row r="52" spans="1:1" x14ac:dyDescent="0.15">
      <c r="A52" s="64" t="s">
        <v>58</v>
      </c>
    </row>
    <row r="53" spans="1:1" x14ac:dyDescent="0.15">
      <c r="A53" s="64" t="s">
        <v>59</v>
      </c>
    </row>
    <row r="54" spans="1:1" x14ac:dyDescent="0.15">
      <c r="A54" s="64" t="s">
        <v>60</v>
      </c>
    </row>
    <row r="55" spans="1:1" x14ac:dyDescent="0.15">
      <c r="A55" s="64" t="s">
        <v>61</v>
      </c>
    </row>
    <row r="56" spans="1:1" x14ac:dyDescent="0.15">
      <c r="A56" s="64" t="s">
        <v>62</v>
      </c>
    </row>
    <row r="57" spans="1:1" x14ac:dyDescent="0.15">
      <c r="A57" s="64" t="s">
        <v>63</v>
      </c>
    </row>
  </sheetData>
  <sheetProtection algorithmName="SHA-512" hashValue="B2OS1+NTZv8m4lcXVkb5q5MRKwsCdTv9E6S3WDrFdpQWXw68P3HzeAkwL0Z5zXT9LyRxDy9JV2kB0UYkeM06gw==" saltValue="Xvy+Rnk9m9yaE36XHoq4N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希望</vt:lpstr>
      <vt:lpstr>許可コード</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2022-10-13T05:38:32Z</cp:lastPrinted>
  <dcterms:created xsi:type="dcterms:W3CDTF">2018-07-20T07:50:20Z</dcterms:created>
  <dcterms:modified xsi:type="dcterms:W3CDTF">2025-11-21T00:03:50Z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