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develop\bid_entry\07申請書\doc\ver8\reg_standard\"/>
    </mc:Choice>
  </mc:AlternateContent>
  <xr:revisionPtr revIDLastSave="0" documentId="13_ncr:1_{387A9506-ECA1-4E5E-8BA4-EF9060F85AB6}" xr6:coauthVersionLast="47" xr6:coauthVersionMax="47" xr10:uidLastSave="{00000000-0000-0000-0000-000000000000}"/>
  <workbookProtection workbookAlgorithmName="SHA-512" workbookHashValue="HyxeTq6JotaeQ2tyynZ1894S+MZI2f8ZsN9ReIP9KgHA0DljwUwd1nfBxXJoETA7tiwSDKnxu6aZndKeTTRdpg==" workbookSaltValue="HsrRAa477qsNR08z+z33+Q==" workbookSpinCount="100000" lockStructure="1"/>
  <bookViews>
    <workbookView xWindow="1560" yWindow="1215" windowWidth="16320" windowHeight="14985"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入力シート!$A$244</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81" i="1" l="1"/>
  <c r="A476" i="1"/>
  <c r="A471" i="1"/>
  <c r="A464" i="1"/>
  <c r="A463" i="1"/>
  <c r="A454" i="1"/>
  <c r="A451" i="1"/>
  <c r="A435" i="1"/>
  <c r="A434" i="1"/>
  <c r="A427" i="1"/>
  <c r="A425" i="1"/>
  <c r="A418" i="1"/>
  <c r="A415" i="1"/>
  <c r="A407" i="1"/>
  <c r="A406" i="1"/>
  <c r="A404" i="1"/>
  <c r="A394" i="1"/>
  <c r="A322" i="1"/>
  <c r="A278" i="1"/>
  <c r="A250" i="1"/>
  <c r="A249" i="1"/>
  <c r="A248" i="1"/>
  <c r="A247" i="1"/>
  <c r="A246" i="1"/>
  <c r="A245" i="1"/>
  <c r="A244"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l="1"/>
  <c r="J192" i="1" l="1"/>
  <c r="J194" i="1" l="1"/>
  <c r="E234" i="1"/>
  <c r="I220" i="1" l="1"/>
  <c r="I239" i="1"/>
  <c r="I214" i="1" l="1"/>
  <c r="I203" i="1"/>
  <c r="D114" i="1"/>
  <c r="D116" i="1" s="1"/>
  <c r="D118" i="1" s="1"/>
  <c r="D120" i="1" s="1"/>
  <c r="D122" i="1" s="1"/>
  <c r="D124" i="1" s="1"/>
  <c r="D126" i="1" s="1"/>
  <c r="J198" i="1" l="1"/>
  <c r="J196" i="1"/>
  <c r="A2" i="2" l="1"/>
  <c r="A1" i="2"/>
</calcChain>
</file>

<file path=xl/sharedStrings.xml><?xml version="1.0" encoding="utf-8"?>
<sst xmlns="http://schemas.openxmlformats.org/spreadsheetml/2006/main" count="691" uniqueCount="619">
  <si>
    <t>営業年数</t>
    <rPh sb="0" eb="2">
      <t>エイギョウ</t>
    </rPh>
    <rPh sb="2" eb="4">
      <t>ネンスウ</t>
    </rPh>
    <phoneticPr fontId="6"/>
  </si>
  <si>
    <t>外資状況</t>
    <rPh sb="0" eb="2">
      <t>ガイシ</t>
    </rPh>
    <rPh sb="2" eb="4">
      <t>ジョウキョウ</t>
    </rPh>
    <phoneticPr fontId="6"/>
  </si>
  <si>
    <t>設備の額</t>
    <rPh sb="0" eb="2">
      <t>セツビ</t>
    </rPh>
    <rPh sb="3" eb="4">
      <t>ガク</t>
    </rPh>
    <phoneticPr fontId="6"/>
  </si>
  <si>
    <t>機械装置類(千円)</t>
    <rPh sb="0" eb="2">
      <t>キカイ</t>
    </rPh>
    <rPh sb="2" eb="4">
      <t>ソウチ</t>
    </rPh>
    <rPh sb="4" eb="5">
      <t>ルイ</t>
    </rPh>
    <rPh sb="6" eb="8">
      <t>センエン</t>
    </rPh>
    <phoneticPr fontId="5"/>
  </si>
  <si>
    <t>運搬具類(千円)</t>
    <rPh sb="0" eb="2">
      <t>ウンパン</t>
    </rPh>
    <rPh sb="2" eb="3">
      <t>グ</t>
    </rPh>
    <rPh sb="3" eb="4">
      <t>ルイ</t>
    </rPh>
    <phoneticPr fontId="5"/>
  </si>
  <si>
    <t>工具その他(千円)</t>
    <rPh sb="0" eb="2">
      <t>コウグ</t>
    </rPh>
    <rPh sb="4" eb="5">
      <t>タ</t>
    </rPh>
    <phoneticPr fontId="5"/>
  </si>
  <si>
    <t>合計(千円)</t>
    <rPh sb="0" eb="2">
      <t>ゴウケイ</t>
    </rPh>
    <phoneticPr fontId="5"/>
  </si>
  <si>
    <t>区分</t>
    <rPh sb="0" eb="2">
      <t>クブン</t>
    </rPh>
    <phoneticPr fontId="5"/>
  </si>
  <si>
    <t>外資区分</t>
    <rPh sb="0" eb="2">
      <t>ガイシ</t>
    </rPh>
    <rPh sb="2" eb="4">
      <t>クブン</t>
    </rPh>
    <phoneticPr fontId="6"/>
  </si>
  <si>
    <t>国名</t>
    <rPh sb="0" eb="1">
      <t>クニ</t>
    </rPh>
    <rPh sb="1" eb="2">
      <t>メイ</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</si>
  <si>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</si>
  <si>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</si>
  <si>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</si>
  <si>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</si>
  <si>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</si>
  <si>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</si>
  <si>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</si>
  <si>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</si>
  <si>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</si>
  <si>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</si>
  <si>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</si>
  <si>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</si>
  <si>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</si>
  <si>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</si>
  <si>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</si>
  <si>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</si>
  <si>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</si>
  <si>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</si>
  <si>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</si>
  <si>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</si>
  <si>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</si>
  <si>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</si>
  <si>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</si>
  <si>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</si>
  <si>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</si>
  <si>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</si>
  <si>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</si>
  <si>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</si>
  <si>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</si>
  <si>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F.業種情報</t>
    <rPh sb="2" eb="4">
      <t>ギョウシュ</t>
    </rPh>
    <rPh sb="4" eb="6">
      <t>ジョウホウ</t>
    </rPh>
    <phoneticPr fontId="5"/>
  </si>
  <si>
    <t>希望</t>
    <rPh sb="0" eb="2">
      <t>キボウ</t>
    </rPh>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</si>
  <si>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</si>
  <si>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</si>
  <si>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</si>
  <si>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</si>
  <si>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</si>
  <si>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</si>
  <si>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</si>
  <si>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</si>
  <si>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</si>
  <si>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</si>
  <si>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</si>
  <si>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</si>
  <si>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</si>
  <si>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</si>
  <si>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</si>
  <si>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</si>
  <si>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</si>
  <si>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</si>
  <si>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</si>
  <si>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</si>
  <si>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</si>
  <si>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</si>
  <si>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</si>
  <si>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</si>
  <si>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</si>
  <si>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</si>
  <si>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</si>
  <si>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</si>
  <si>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</si>
  <si>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</si>
  <si>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</si>
  <si>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</si>
  <si>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</si>
  <si>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</si>
  <si>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</si>
  <si>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</si>
  <si>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</si>
  <si>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</si>
  <si>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</si>
  <si>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</si>
  <si>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</si>
  <si>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</si>
  <si>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</si>
  <si>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</si>
  <si>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</si>
  <si>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</si>
  <si>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</si>
  <si>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</si>
  <si>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</si>
  <si>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</si>
  <si>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</si>
  <si>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</si>
  <si>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</si>
  <si>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</si>
  <si>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</si>
  <si>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</si>
  <si>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</si>
  <si>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</si>
  <si>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</si>
  <si>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</si>
  <si>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</si>
  <si>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</si>
  <si>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</si>
  <si>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</si>
  <si>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</si>
  <si>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</si>
  <si>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</si>
  <si>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</si>
  <si>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</si>
  <si>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事業協同組合、企業組合、協業組合等で官公需適格組合証明を受けている場合は番号を入力してください。</t>
    <phoneticPr fontId="5"/>
  </si>
  <si>
    <t>例)2025/4/1、R7/4/1</t>
    <phoneticPr fontId="5"/>
  </si>
  <si>
    <t>例)2025/4/1</t>
    <phoneticPr fontId="5"/>
  </si>
  <si>
    <t>菊池広域連合で行われる物品の製造販売等に係る競争入札に参加する資格の審査を申請します。</t>
    <rPh sb="0" eb="2">
      <t>キクチ</t>
    </rPh>
    <rPh sb="2" eb="4">
      <t>コウイキ</t>
    </rPh>
    <rPh sb="4" eb="6">
      <t>レンゴウ</t>
    </rPh>
    <rPh sb="7" eb="8">
      <t>オコナ</t>
    </rPh>
    <rPh sb="11" eb="13">
      <t>ブッピン</t>
    </rPh>
    <rPh sb="14" eb="16">
      <t>セイゾウ</t>
    </rPh>
    <rPh sb="16" eb="18">
      <t>ハンバイ</t>
    </rPh>
    <rPh sb="18" eb="19">
      <t>トウ</t>
    </rPh>
    <rPh sb="20" eb="21">
      <t>カカ</t>
    </rPh>
    <rPh sb="22" eb="24">
      <t>キョウソウ</t>
    </rPh>
    <rPh sb="24" eb="26">
      <t>ニュウサツ</t>
    </rPh>
    <rPh sb="27" eb="29">
      <t>サンカ</t>
    </rPh>
    <rPh sb="31" eb="33">
      <t>シカク</t>
    </rPh>
    <rPh sb="34" eb="36">
      <t>シンサ</t>
    </rPh>
    <rPh sb="37" eb="39">
      <t>シンセイ</t>
    </rPh>
    <phoneticPr fontId="5"/>
  </si>
  <si>
    <t xml:space="preserve">例)株式会社鈴木組　九州営業所
正式名称で入力してください。支店・営業所名は、１文字空けて入力してください。
</t>
    <rPh sb="10" eb="12">
      <t>キュウシュウ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</si>
  <si>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 xml:space="preserve">例)カブシキガイシャスズキグミ　キュウシュウエイギョウショ
正式名称を全角カタカナで入力してください。支店・営業所名は、１文字空けて入力してください。
</t>
    <phoneticPr fontId="5"/>
  </si>
  <si>
    <t>流動比率(a/b×100)</t>
    <phoneticPr fontId="5"/>
  </si>
  <si>
    <t>直前決算時(千円)</t>
    <rPh sb="0" eb="2">
      <t>チョクゼン</t>
    </rPh>
    <rPh sb="2" eb="4">
      <t>ケッサン</t>
    </rPh>
    <rPh sb="4" eb="5">
      <t>ジ</t>
    </rPh>
    <rPh sb="6" eb="8">
      <t>センエン</t>
    </rPh>
    <phoneticPr fontId="6"/>
  </si>
  <si>
    <t>経営状況(流動比率)</t>
    <rPh sb="0" eb="2">
      <t>ケイエイ</t>
    </rPh>
    <rPh sb="2" eb="4">
      <t>ジョウキョウ</t>
    </rPh>
    <rPh sb="5" eb="7">
      <t>リュウドウ</t>
    </rPh>
    <rPh sb="7" eb="9">
      <t>ヒリツ</t>
    </rPh>
    <phoneticPr fontId="5"/>
  </si>
  <si>
    <t>防火長靴</t>
  </si>
  <si>
    <t>トランシーバー</t>
  </si>
  <si>
    <t>オイルフェンス</t>
  </si>
  <si>
    <t>エアーテント</t>
  </si>
  <si>
    <t>101-2</t>
  </si>
  <si>
    <t>101-3</t>
  </si>
  <si>
    <t>101-4</t>
  </si>
  <si>
    <t>101-5</t>
  </si>
  <si>
    <t>101-6</t>
  </si>
  <si>
    <t>101-7</t>
  </si>
  <si>
    <t>101-8</t>
  </si>
  <si>
    <t>101-9</t>
  </si>
  <si>
    <t>101-10</t>
  </si>
  <si>
    <t>101-11</t>
  </si>
  <si>
    <t>101-12</t>
  </si>
  <si>
    <t>101-13</t>
  </si>
  <si>
    <t>101-14</t>
  </si>
  <si>
    <t>101-15</t>
  </si>
  <si>
    <t>101-16</t>
  </si>
  <si>
    <t>101-17</t>
  </si>
  <si>
    <t>101-18</t>
  </si>
  <si>
    <t>101-19</t>
  </si>
  <si>
    <t>101-20</t>
  </si>
  <si>
    <t>101-21</t>
  </si>
  <si>
    <t>101-22</t>
  </si>
  <si>
    <t>101-23</t>
  </si>
  <si>
    <t>101-24</t>
  </si>
  <si>
    <t>101-25</t>
  </si>
  <si>
    <t>101-26</t>
  </si>
  <si>
    <t>101-27</t>
  </si>
  <si>
    <t>101-28</t>
  </si>
  <si>
    <t>101-29</t>
  </si>
  <si>
    <t>101-30</t>
  </si>
  <si>
    <t>101-31</t>
  </si>
  <si>
    <t>101-32</t>
  </si>
  <si>
    <t>101-33</t>
  </si>
  <si>
    <t>101-34</t>
  </si>
  <si>
    <t>110-3</t>
  </si>
  <si>
    <t>菊池広域連合 一般競争(指名競争)参加資格審査申請書【物品の製造販売等】</t>
    <rPh sb="0" eb="2">
      <t>キクチ</t>
    </rPh>
    <rPh sb="2" eb="4">
      <t>コウイキ</t>
    </rPh>
    <rPh sb="4" eb="6">
      <t>レンゴウ</t>
    </rPh>
    <rPh sb="7" eb="9">
      <t>イッパン</t>
    </rPh>
    <rPh sb="9" eb="11">
      <t>キョウソウ</t>
    </rPh>
    <rPh sb="12" eb="14">
      <t>シメイ</t>
    </rPh>
    <rPh sb="14" eb="16">
      <t>キョウソウ</t>
    </rPh>
    <rPh sb="27" eb="29">
      <t>ブッピン</t>
    </rPh>
    <rPh sb="30" eb="32">
      <t>セイゾウ</t>
    </rPh>
    <rPh sb="32" eb="34">
      <t>ハンバイ</t>
    </rPh>
    <rPh sb="34" eb="35">
      <t>トウ</t>
    </rPh>
    <phoneticPr fontId="5"/>
  </si>
  <si>
    <t>外資比率(%)</t>
    <rPh sb="0" eb="2">
      <t>ガイシ</t>
    </rPh>
    <rPh sb="2" eb="4">
      <t>ヒリツ</t>
    </rPh>
    <phoneticPr fontId="5"/>
  </si>
  <si>
    <t>希望業種</t>
    <rPh sb="0" eb="4">
      <t>キボウギョウシュ</t>
    </rPh>
    <phoneticPr fontId="5"/>
  </si>
  <si>
    <t>事務用品・事務用機器等販売</t>
  </si>
  <si>
    <t>消防用防火衣</t>
  </si>
  <si>
    <t>短靴</t>
  </si>
  <si>
    <t>消防用ホース</t>
  </si>
  <si>
    <t>油圧救助器具</t>
  </si>
  <si>
    <t>救助ロープ</t>
  </si>
  <si>
    <t>三連梯子等</t>
  </si>
  <si>
    <t>消火資機材</t>
  </si>
  <si>
    <t>泡消火薬剤等</t>
  </si>
  <si>
    <t>救助用ボート</t>
  </si>
  <si>
    <t>船外機</t>
  </si>
  <si>
    <t>カラビナ・滑車</t>
  </si>
  <si>
    <t>高度救助資機材</t>
  </si>
  <si>
    <t>消防救急無線機</t>
  </si>
  <si>
    <t>簡易テント</t>
  </si>
  <si>
    <t>保存食</t>
  </si>
  <si>
    <t>毛布等</t>
  </si>
  <si>
    <t>吸着マット等</t>
  </si>
  <si>
    <t>油処理剤</t>
  </si>
  <si>
    <t>簡易テーブル等</t>
  </si>
  <si>
    <t>発電機</t>
  </si>
  <si>
    <t>車両販売</t>
  </si>
  <si>
    <t>110-1</t>
  </si>
  <si>
    <t>普通自動車・軽自動車両類</t>
  </si>
  <si>
    <t>医薬品・医療品類販売</t>
  </si>
  <si>
    <t>衣類・繊維販売</t>
    <phoneticPr fontId="5"/>
  </si>
  <si>
    <t>燃料販売</t>
  </si>
  <si>
    <t>医療用機器類販売</t>
  </si>
  <si>
    <t>デジタルカラー複合機</t>
  </si>
  <si>
    <t>館内用放送設備機械器具類</t>
  </si>
  <si>
    <t>土木・建設・建築材料類</t>
  </si>
  <si>
    <t>機械器具販売</t>
    <phoneticPr fontId="5"/>
  </si>
  <si>
    <t>医療以外の薬品販売</t>
    <phoneticPr fontId="5"/>
  </si>
  <si>
    <t>材料販売</t>
    <phoneticPr fontId="5"/>
  </si>
  <si>
    <t>その他の販売</t>
    <phoneticPr fontId="5"/>
  </si>
  <si>
    <t>立木竹</t>
    <phoneticPr fontId="5"/>
  </si>
  <si>
    <t>401-1</t>
    <phoneticPr fontId="5"/>
  </si>
  <si>
    <t>402-1</t>
    <phoneticPr fontId="5"/>
  </si>
  <si>
    <t>補正単位</t>
    <rPh sb="0" eb="4">
      <t>ホセイタンイ</t>
    </rPh>
    <phoneticPr fontId="5"/>
  </si>
  <si>
    <t>具体的な内容</t>
  </si>
  <si>
    <t>消防防災等用品類販売(車両を除く)</t>
    <phoneticPr fontId="5"/>
  </si>
  <si>
    <r>
      <t>消防用以外の衣服・その他繊維製品類</t>
    </r>
    <r>
      <rPr>
        <sz val="11"/>
        <color rgb="FFFF0000"/>
        <rFont val="ＭＳ ゴシック"/>
        <family val="3"/>
        <charset val="128"/>
      </rPr>
      <t>*2</t>
    </r>
    <phoneticPr fontId="5"/>
  </si>
  <si>
    <r>
      <t>消防用以外の医療用機器類</t>
    </r>
    <r>
      <rPr>
        <sz val="11"/>
        <color rgb="FFFF0000"/>
        <rFont val="ＭＳ ゴシック"/>
        <family val="3"/>
        <charset val="128"/>
      </rPr>
      <t>*2</t>
    </r>
    <phoneticPr fontId="5"/>
  </si>
  <si>
    <r>
      <t>消防用以外の医薬品・医療用品類</t>
    </r>
    <r>
      <rPr>
        <sz val="11"/>
        <color rgb="FFFF0000"/>
        <rFont val="ＭＳ ゴシック"/>
        <family val="3"/>
        <charset val="128"/>
      </rPr>
      <t>*2</t>
    </r>
    <phoneticPr fontId="5"/>
  </si>
  <si>
    <r>
      <t>上記以外</t>
    </r>
    <r>
      <rPr>
        <sz val="11"/>
        <color rgb="FFFF0000"/>
        <rFont val="ＭＳ ゴシック"/>
        <family val="3"/>
        <charset val="128"/>
      </rPr>
      <t>*2</t>
    </r>
    <phoneticPr fontId="5"/>
  </si>
  <si>
    <r>
      <t>その他</t>
    </r>
    <r>
      <rPr>
        <sz val="11"/>
        <color rgb="FFFF0000"/>
        <rFont val="ＭＳ ゴシック"/>
        <family val="3"/>
        <charset val="128"/>
      </rPr>
      <t>*2</t>
    </r>
    <rPh sb="2" eb="3">
      <t>タ</t>
    </rPh>
    <phoneticPr fontId="5"/>
  </si>
  <si>
    <t>【物品の販売・加工】</t>
    <rPh sb="4" eb="6">
      <t>ハンバイ</t>
    </rPh>
    <rPh sb="7" eb="9">
      <t>カコウ</t>
    </rPh>
    <phoneticPr fontId="5"/>
  </si>
  <si>
    <t>【物品の買受け】</t>
    <rPh sb="4" eb="6">
      <t>カイウケ</t>
    </rPh>
    <phoneticPr fontId="5"/>
  </si>
  <si>
    <t>実績高</t>
    <rPh sb="0" eb="3">
      <t>ジッセキダカ</t>
    </rPh>
    <phoneticPr fontId="5"/>
  </si>
  <si>
    <t>ネクタイ</t>
    <phoneticPr fontId="23"/>
  </si>
  <si>
    <t>ワイシャツ</t>
    <phoneticPr fontId="23"/>
  </si>
  <si>
    <t>雨衣</t>
    <phoneticPr fontId="23"/>
  </si>
  <si>
    <t>ベスト</t>
    <phoneticPr fontId="23"/>
  </si>
  <si>
    <t>化学防護服</t>
    <phoneticPr fontId="23"/>
  </si>
  <si>
    <t>防火フード</t>
    <phoneticPr fontId="23"/>
  </si>
  <si>
    <t>子供用防火衣</t>
    <phoneticPr fontId="23"/>
  </si>
  <si>
    <t>職場体験用防災服</t>
    <phoneticPr fontId="23"/>
  </si>
  <si>
    <t>消防用被服用ネームプレート、エンブレムワッペン</t>
    <rPh sb="5" eb="6">
      <t>ヨウ</t>
    </rPh>
    <phoneticPr fontId="23"/>
  </si>
  <si>
    <t>安全靴</t>
    <phoneticPr fontId="23"/>
  </si>
  <si>
    <t>編上靴</t>
    <phoneticPr fontId="23"/>
  </si>
  <si>
    <t>救急靴</t>
    <rPh sb="0" eb="3">
      <t>キュウキュウグツ</t>
    </rPh>
    <phoneticPr fontId="23"/>
  </si>
  <si>
    <t>パンプス</t>
    <phoneticPr fontId="23"/>
  </si>
  <si>
    <t>制帽</t>
    <phoneticPr fontId="23"/>
  </si>
  <si>
    <t>アポロキャップ</t>
    <phoneticPr fontId="23"/>
  </si>
  <si>
    <t>防火帽</t>
    <phoneticPr fontId="23"/>
  </si>
  <si>
    <t>吸水管</t>
    <phoneticPr fontId="23"/>
  </si>
  <si>
    <t>消防用小型動力ポンプ</t>
    <phoneticPr fontId="23"/>
  </si>
  <si>
    <t>エアカッター、エンジンカッター</t>
    <phoneticPr fontId="23"/>
  </si>
  <si>
    <t>はしご</t>
    <phoneticPr fontId="23"/>
  </si>
  <si>
    <t>担架</t>
    <rPh sb="0" eb="2">
      <t>タンカ</t>
    </rPh>
    <phoneticPr fontId="23"/>
  </si>
  <si>
    <t>空気ボンベ、酸素ボンベ</t>
    <rPh sb="6" eb="8">
      <t>サンソ</t>
    </rPh>
    <phoneticPr fontId="23"/>
  </si>
  <si>
    <t>空気呼吸器、酸素呼吸器</t>
    <phoneticPr fontId="23"/>
  </si>
  <si>
    <t>山岳資機材</t>
    <phoneticPr fontId="23"/>
  </si>
  <si>
    <t>消火器</t>
    <phoneticPr fontId="23"/>
  </si>
  <si>
    <t>ガス検知器、放射線量計・データ読取装置等</t>
    <rPh sb="19" eb="20">
      <t>トウ</t>
    </rPh>
    <phoneticPr fontId="23"/>
  </si>
  <si>
    <t>土嚢袋</t>
    <rPh sb="0" eb="3">
      <t>ドノウブクロ</t>
    </rPh>
    <phoneticPr fontId="23"/>
  </si>
  <si>
    <t>アドレナリン</t>
    <phoneticPr fontId="23"/>
  </si>
  <si>
    <t>酸素充填・供給</t>
    <phoneticPr fontId="23"/>
  </si>
  <si>
    <t>ブドウ糖注50％シリンジ</t>
    <rPh sb="3" eb="4">
      <t>トウ</t>
    </rPh>
    <rPh sb="4" eb="5">
      <t>ソソ</t>
    </rPh>
    <phoneticPr fontId="23"/>
  </si>
  <si>
    <t>消毒用エタノール</t>
    <phoneticPr fontId="23"/>
  </si>
  <si>
    <t>除菌アルコールタオル</t>
    <phoneticPr fontId="23"/>
  </si>
  <si>
    <t>次亜塩素酸ソーダ</t>
    <phoneticPr fontId="23"/>
  </si>
  <si>
    <t>手指消毒剤</t>
    <phoneticPr fontId="23"/>
  </si>
  <si>
    <t>血液凝固防止剤</t>
    <phoneticPr fontId="23"/>
  </si>
  <si>
    <t>血液溶解洗浄剤</t>
    <phoneticPr fontId="23"/>
  </si>
  <si>
    <r>
      <t>その他消防用医薬品</t>
    </r>
    <r>
      <rPr>
        <sz val="11"/>
        <color indexed="10"/>
        <rFont val="ＭＳ ゴシック"/>
        <family val="3"/>
        <charset val="128"/>
      </rPr>
      <t>*2</t>
    </r>
    <rPh sb="2" eb="3">
      <t>タ</t>
    </rPh>
    <phoneticPr fontId="23"/>
  </si>
  <si>
    <t>サージカルマスク</t>
    <phoneticPr fontId="23"/>
  </si>
  <si>
    <t>N95マスク</t>
    <phoneticPr fontId="23"/>
  </si>
  <si>
    <t>感染対策用ニトリルグローブ</t>
    <phoneticPr fontId="23"/>
  </si>
  <si>
    <t>感染対策用アームカバー</t>
    <phoneticPr fontId="23"/>
  </si>
  <si>
    <t>感染対策用シューズカバー</t>
    <phoneticPr fontId="23"/>
  </si>
  <si>
    <t>経鼻カニューラ</t>
    <phoneticPr fontId="23"/>
  </si>
  <si>
    <t>ヤンカーサクション</t>
    <phoneticPr fontId="23"/>
  </si>
  <si>
    <t>バッグバルブマスク用バルブ</t>
    <phoneticPr fontId="23"/>
  </si>
  <si>
    <t>バッグバルブマスク用リザーババック</t>
    <phoneticPr fontId="23"/>
  </si>
  <si>
    <t>インハレーターアダプタ</t>
    <phoneticPr fontId="23"/>
  </si>
  <si>
    <t>人工鼻</t>
    <phoneticPr fontId="23"/>
  </si>
  <si>
    <t>スタイレット</t>
    <phoneticPr fontId="23"/>
  </si>
  <si>
    <t>モニター記録紙</t>
    <phoneticPr fontId="23"/>
  </si>
  <si>
    <t>酒精綿、清浄綿</t>
    <phoneticPr fontId="23"/>
  </si>
  <si>
    <t>静脈路確保用ドレッシングテープ</t>
    <phoneticPr fontId="23"/>
  </si>
  <si>
    <t>救急アルミックシート</t>
    <phoneticPr fontId="23"/>
  </si>
  <si>
    <t>滅菌ケーパイン</t>
    <phoneticPr fontId="23"/>
  </si>
  <si>
    <t>滅菌サージカルパッド</t>
    <phoneticPr fontId="23"/>
  </si>
  <si>
    <t>自着性伸縮包帯</t>
    <phoneticPr fontId="23"/>
  </si>
  <si>
    <t>伸縮性ネット包帯</t>
    <phoneticPr fontId="23"/>
  </si>
  <si>
    <t>止血帯</t>
    <phoneticPr fontId="23"/>
  </si>
  <si>
    <t>三角巾</t>
    <phoneticPr fontId="23"/>
  </si>
  <si>
    <t>穿刺部保護テープ</t>
    <phoneticPr fontId="23"/>
  </si>
  <si>
    <t>ターニケット</t>
    <phoneticPr fontId="23"/>
  </si>
  <si>
    <t>ソフトシーネ</t>
    <phoneticPr fontId="23"/>
  </si>
  <si>
    <t>骨盤固定具</t>
    <phoneticPr fontId="23"/>
  </si>
  <si>
    <t>分娩セット</t>
    <phoneticPr fontId="23"/>
  </si>
  <si>
    <t>羊水吸引カテーテル</t>
    <phoneticPr fontId="23"/>
  </si>
  <si>
    <t>医療用ペンライト</t>
    <phoneticPr fontId="23"/>
  </si>
  <si>
    <t>電子体温計</t>
    <phoneticPr fontId="23"/>
  </si>
  <si>
    <t>耳式体温計、交換カバー</t>
    <phoneticPr fontId="23"/>
  </si>
  <si>
    <t>器具挿入用潤滑ゼリー</t>
    <phoneticPr fontId="23"/>
  </si>
  <si>
    <t>精製水</t>
    <phoneticPr fontId="23"/>
  </si>
  <si>
    <t>血糖測定器</t>
    <phoneticPr fontId="23"/>
  </si>
  <si>
    <t>デキスター針</t>
    <phoneticPr fontId="23"/>
  </si>
  <si>
    <t>10ccシリンジ</t>
    <phoneticPr fontId="23"/>
  </si>
  <si>
    <t>万能ハサミ</t>
    <phoneticPr fontId="23"/>
  </si>
  <si>
    <t>ステンレス膿盆</t>
    <phoneticPr fontId="23"/>
  </si>
  <si>
    <t>AED除細動本体</t>
    <phoneticPr fontId="23"/>
  </si>
  <si>
    <t>AED除細動パッド</t>
    <phoneticPr fontId="23"/>
  </si>
  <si>
    <t>吸引器</t>
    <phoneticPr fontId="23"/>
  </si>
  <si>
    <r>
      <t>その他消防用医療機器類</t>
    </r>
    <r>
      <rPr>
        <sz val="11"/>
        <color indexed="10"/>
        <rFont val="ＭＳ ゴシック"/>
        <family val="3"/>
        <charset val="128"/>
      </rPr>
      <t>*2</t>
    </r>
    <rPh sb="2" eb="3">
      <t>タ</t>
    </rPh>
    <phoneticPr fontId="23"/>
  </si>
  <si>
    <t>ストレッチャー</t>
    <phoneticPr fontId="23"/>
  </si>
  <si>
    <t>スクープストレッチャー</t>
    <phoneticPr fontId="23"/>
  </si>
  <si>
    <t>バックボード</t>
    <phoneticPr fontId="23"/>
  </si>
  <si>
    <t>ストレッチャー用ラバーシーツ、防滑ディスポシーツ</t>
    <phoneticPr fontId="23"/>
  </si>
  <si>
    <t>布担架</t>
    <phoneticPr fontId="23"/>
  </si>
  <si>
    <t>講習用マネキン交換用肺</t>
    <phoneticPr fontId="23"/>
  </si>
  <si>
    <t>講習用マネキン交換用フェイス</t>
    <phoneticPr fontId="23"/>
  </si>
  <si>
    <t>滅菌ガーゼ</t>
    <phoneticPr fontId="23"/>
  </si>
  <si>
    <t>滅菌バッグ</t>
    <phoneticPr fontId="23"/>
  </si>
  <si>
    <r>
      <t>その他消防用医療用品類</t>
    </r>
    <r>
      <rPr>
        <sz val="11"/>
        <color indexed="10"/>
        <rFont val="ＭＳ ゴシック"/>
        <family val="3"/>
        <charset val="128"/>
      </rPr>
      <t>*2</t>
    </r>
    <rPh sb="2" eb="3">
      <t>タ</t>
    </rPh>
    <phoneticPr fontId="23"/>
  </si>
  <si>
    <t>ハーネス</t>
    <phoneticPr fontId="23"/>
  </si>
  <si>
    <r>
      <t>投光器、その他備品、その他消耗品</t>
    </r>
    <r>
      <rPr>
        <sz val="11"/>
        <color indexed="10"/>
        <rFont val="ＭＳ ゴシック"/>
        <family val="3"/>
        <charset val="128"/>
      </rPr>
      <t>*2</t>
    </r>
    <phoneticPr fontId="23"/>
  </si>
  <si>
    <r>
      <t>その他消防防災等用品類</t>
    </r>
    <r>
      <rPr>
        <sz val="11"/>
        <color indexed="10"/>
        <rFont val="ＭＳ ゴシック"/>
        <family val="3"/>
        <charset val="128"/>
      </rPr>
      <t>*2</t>
    </r>
    <phoneticPr fontId="23"/>
  </si>
  <si>
    <t>101-1</t>
    <phoneticPr fontId="23"/>
  </si>
  <si>
    <t>102-1</t>
    <phoneticPr fontId="23"/>
  </si>
  <si>
    <t>102-2</t>
  </si>
  <si>
    <t>102-3</t>
  </si>
  <si>
    <t>102-4</t>
  </si>
  <si>
    <t>102-5</t>
  </si>
  <si>
    <t>102-6</t>
    <phoneticPr fontId="23"/>
  </si>
  <si>
    <t>102-7</t>
  </si>
  <si>
    <t>102-8</t>
  </si>
  <si>
    <t>102-9</t>
    <phoneticPr fontId="23"/>
  </si>
  <si>
    <t>102-10</t>
  </si>
  <si>
    <t>102-11</t>
  </si>
  <si>
    <t>102-12</t>
  </si>
  <si>
    <t>102-13</t>
  </si>
  <si>
    <t>102-14</t>
  </si>
  <si>
    <t>102-15</t>
  </si>
  <si>
    <t>102-16</t>
  </si>
  <si>
    <t>102-17</t>
  </si>
  <si>
    <t>102-18</t>
  </si>
  <si>
    <t>102-19</t>
  </si>
  <si>
    <t>102-20</t>
    <phoneticPr fontId="23"/>
  </si>
  <si>
    <t>102-21</t>
  </si>
  <si>
    <t>102-22</t>
  </si>
  <si>
    <t>102-23</t>
  </si>
  <si>
    <t>102-24</t>
  </si>
  <si>
    <t>102-25</t>
  </si>
  <si>
    <t>102-26</t>
  </si>
  <si>
    <t>102-27</t>
  </si>
  <si>
    <t>102-28</t>
  </si>
  <si>
    <t>102-29</t>
  </si>
  <si>
    <t>102-30</t>
  </si>
  <si>
    <t>102-31</t>
  </si>
  <si>
    <t>102-32</t>
  </si>
  <si>
    <t>102-33</t>
  </si>
  <si>
    <t>102-34</t>
  </si>
  <si>
    <t>103-1</t>
    <phoneticPr fontId="23"/>
  </si>
  <si>
    <t>103-2</t>
  </si>
  <si>
    <t>103-3</t>
  </si>
  <si>
    <t>103-4</t>
  </si>
  <si>
    <t>103-5</t>
  </si>
  <si>
    <t>103-6</t>
  </si>
  <si>
    <t>103-7</t>
  </si>
  <si>
    <t>103-8</t>
  </si>
  <si>
    <t>103-9</t>
  </si>
  <si>
    <t>103-10</t>
  </si>
  <si>
    <t>104-1</t>
    <phoneticPr fontId="23"/>
  </si>
  <si>
    <t>104-2</t>
  </si>
  <si>
    <t>104-3</t>
  </si>
  <si>
    <t>104-4</t>
  </si>
  <si>
    <t>104-5</t>
  </si>
  <si>
    <t>104-6</t>
  </si>
  <si>
    <t>105-1</t>
    <phoneticPr fontId="23"/>
  </si>
  <si>
    <t>105-2</t>
  </si>
  <si>
    <t>105-3</t>
  </si>
  <si>
    <t>105-4</t>
  </si>
  <si>
    <t>105-5</t>
  </si>
  <si>
    <t>105-6</t>
  </si>
  <si>
    <t>105-7</t>
  </si>
  <si>
    <t>105-8</t>
  </si>
  <si>
    <t>105-9</t>
  </si>
  <si>
    <t>105-10</t>
  </si>
  <si>
    <t>105-11</t>
  </si>
  <si>
    <t>105-12</t>
  </si>
  <si>
    <t>105-13</t>
  </si>
  <si>
    <t>105-14</t>
  </si>
  <si>
    <t>105-15</t>
  </si>
  <si>
    <t>105-16</t>
  </si>
  <si>
    <t>105-17</t>
  </si>
  <si>
    <t>105-18</t>
  </si>
  <si>
    <t>105-19</t>
  </si>
  <si>
    <t>105-20</t>
  </si>
  <si>
    <t>105-21</t>
  </si>
  <si>
    <t>105-22</t>
  </si>
  <si>
    <t>105-23</t>
  </si>
  <si>
    <t>105-24</t>
  </si>
  <si>
    <t>105-25</t>
  </si>
  <si>
    <t>105-26</t>
  </si>
  <si>
    <t>105-27</t>
  </si>
  <si>
    <t>105-28</t>
  </si>
  <si>
    <t>105-29</t>
  </si>
  <si>
    <t>105-30</t>
  </si>
  <si>
    <t>105-31</t>
  </si>
  <si>
    <t>105-32</t>
  </si>
  <si>
    <t>105-33</t>
  </si>
  <si>
    <t>105-34</t>
  </si>
  <si>
    <t>105-35</t>
  </si>
  <si>
    <t>105-36</t>
  </si>
  <si>
    <t>105-37</t>
  </si>
  <si>
    <t>105-38</t>
  </si>
  <si>
    <t>105-39</t>
  </si>
  <si>
    <t>105-40</t>
  </si>
  <si>
    <t>105-41</t>
  </si>
  <si>
    <t>105-42</t>
  </si>
  <si>
    <t>105-43</t>
  </si>
  <si>
    <t>105-44</t>
  </si>
  <si>
    <t>105-45</t>
  </si>
  <si>
    <t>105-46</t>
  </si>
  <si>
    <t>105-47</t>
  </si>
  <si>
    <t>105-48</t>
  </si>
  <si>
    <t>105-49</t>
  </si>
  <si>
    <t>105-50</t>
  </si>
  <si>
    <t>105-51</t>
  </si>
  <si>
    <t>105-52</t>
  </si>
  <si>
    <t>105-53</t>
  </si>
  <si>
    <t>105-54</t>
  </si>
  <si>
    <t>106-1</t>
    <phoneticPr fontId="23"/>
  </si>
  <si>
    <t>106-2</t>
  </si>
  <si>
    <t>106-3</t>
  </si>
  <si>
    <t>106-4</t>
  </si>
  <si>
    <t>106-5</t>
  </si>
  <si>
    <t>106-6</t>
  </si>
  <si>
    <t>107-1</t>
    <phoneticPr fontId="23"/>
  </si>
  <si>
    <t>107-2</t>
  </si>
  <si>
    <t>107-3</t>
  </si>
  <si>
    <t>107-4</t>
  </si>
  <si>
    <t>107-5</t>
  </si>
  <si>
    <t>107-6</t>
  </si>
  <si>
    <t>108-1</t>
    <phoneticPr fontId="23"/>
  </si>
  <si>
    <t>108-2</t>
  </si>
  <si>
    <t>108-3</t>
  </si>
  <si>
    <t>108-4</t>
  </si>
  <si>
    <t>108-5</t>
  </si>
  <si>
    <t>109-1</t>
    <phoneticPr fontId="23"/>
  </si>
  <si>
    <t>109-2</t>
  </si>
  <si>
    <t>109-3</t>
  </si>
  <si>
    <t>109-4</t>
  </si>
  <si>
    <t>109-5</t>
  </si>
  <si>
    <t>109-6</t>
  </si>
  <si>
    <t>109-7</t>
  </si>
  <si>
    <t>109-8</t>
    <phoneticPr fontId="23"/>
  </si>
  <si>
    <t>酸素延長チューブ</t>
    <phoneticPr fontId="23"/>
  </si>
  <si>
    <t>110-2</t>
    <phoneticPr fontId="23"/>
  </si>
  <si>
    <t>110-4</t>
  </si>
  <si>
    <t>110-5</t>
  </si>
  <si>
    <t>110-6</t>
  </si>
  <si>
    <t>110-7</t>
  </si>
  <si>
    <t>110-8</t>
  </si>
  <si>
    <t>110-9</t>
    <phoneticPr fontId="23"/>
  </si>
  <si>
    <r>
      <t>その他の車両類・搬送機械器具類*</t>
    </r>
    <r>
      <rPr>
        <sz val="11"/>
        <color indexed="10"/>
        <rFont val="ＭＳ ゴシック"/>
        <family val="3"/>
        <charset val="128"/>
      </rPr>
      <t>2</t>
    </r>
    <phoneticPr fontId="23"/>
  </si>
  <si>
    <t>201-1</t>
    <phoneticPr fontId="23"/>
  </si>
  <si>
    <t>201-2</t>
    <phoneticPr fontId="23"/>
  </si>
  <si>
    <t>202-1</t>
    <phoneticPr fontId="23"/>
  </si>
  <si>
    <t>202-2</t>
  </si>
  <si>
    <t>202-3</t>
  </si>
  <si>
    <t>202-4</t>
  </si>
  <si>
    <t>202-5</t>
  </si>
  <si>
    <t>202-6</t>
  </si>
  <si>
    <t>202-7</t>
  </si>
  <si>
    <t>ガソリン</t>
    <phoneticPr fontId="23"/>
  </si>
  <si>
    <t>重油</t>
    <rPh sb="0" eb="2">
      <t>ジュウユ</t>
    </rPh>
    <phoneticPr fontId="23"/>
  </si>
  <si>
    <t>軽油</t>
    <rPh sb="0" eb="2">
      <t>ケイユ</t>
    </rPh>
    <phoneticPr fontId="23"/>
  </si>
  <si>
    <t>灯油</t>
    <rPh sb="0" eb="2">
      <t>トウユ</t>
    </rPh>
    <phoneticPr fontId="23"/>
  </si>
  <si>
    <t>混合油</t>
    <rPh sb="0" eb="3">
      <t>コンゴウユ</t>
    </rPh>
    <phoneticPr fontId="23"/>
  </si>
  <si>
    <t>LPガス</t>
    <phoneticPr fontId="23"/>
  </si>
  <si>
    <t>電力販売</t>
    <phoneticPr fontId="5"/>
  </si>
  <si>
    <t>203-1</t>
    <phoneticPr fontId="23"/>
  </si>
  <si>
    <t>電力需給契約</t>
    <phoneticPr fontId="23"/>
  </si>
  <si>
    <t>コピー機・印刷機・複合機</t>
    <phoneticPr fontId="23"/>
  </si>
  <si>
    <r>
      <t>その他の事務用品</t>
    </r>
    <r>
      <rPr>
        <sz val="11"/>
        <color indexed="10"/>
        <rFont val="ＭＳ ゴシック"/>
        <family val="3"/>
        <charset val="128"/>
      </rPr>
      <t>*2</t>
    </r>
    <phoneticPr fontId="23"/>
  </si>
  <si>
    <t>通信機器</t>
    <phoneticPr fontId="5"/>
  </si>
  <si>
    <t>206-1</t>
    <phoneticPr fontId="23"/>
  </si>
  <si>
    <t>206-2</t>
    <phoneticPr fontId="23"/>
  </si>
  <si>
    <t>マイク、スピーカー</t>
    <phoneticPr fontId="23"/>
  </si>
  <si>
    <t>分析機器、測定機器、顕微鏡、特殊時計、光学機器</t>
    <phoneticPr fontId="23"/>
  </si>
  <si>
    <t>発電機(非常用、可搬式)、蓄電池</t>
    <phoneticPr fontId="23"/>
  </si>
  <si>
    <t>空気充填機</t>
    <phoneticPr fontId="23"/>
  </si>
  <si>
    <t>ポンプ</t>
    <phoneticPr fontId="23"/>
  </si>
  <si>
    <t>モーター</t>
    <phoneticPr fontId="23"/>
  </si>
  <si>
    <t>制御機器</t>
    <phoneticPr fontId="23"/>
  </si>
  <si>
    <t>水処理機器</t>
    <phoneticPr fontId="23"/>
  </si>
  <si>
    <t>バルブ</t>
    <phoneticPr fontId="23"/>
  </si>
  <si>
    <t>脱水機</t>
    <phoneticPr fontId="23"/>
  </si>
  <si>
    <t>ブロワー</t>
    <phoneticPr fontId="23"/>
  </si>
  <si>
    <t>刈払機</t>
    <phoneticPr fontId="23"/>
  </si>
  <si>
    <r>
      <t>その他の機械器具類</t>
    </r>
    <r>
      <rPr>
        <sz val="11"/>
        <color indexed="10"/>
        <rFont val="ＭＳ ゴシック"/>
        <family val="3"/>
        <charset val="128"/>
      </rPr>
      <t>*2</t>
    </r>
    <phoneticPr fontId="23"/>
  </si>
  <si>
    <t>家電・電気機器</t>
    <phoneticPr fontId="23"/>
  </si>
  <si>
    <t>208-1</t>
    <phoneticPr fontId="23"/>
  </si>
  <si>
    <t>209-1</t>
    <phoneticPr fontId="23"/>
  </si>
  <si>
    <t>水酸化ナトリウム</t>
    <phoneticPr fontId="23"/>
  </si>
  <si>
    <t>メタノール</t>
    <phoneticPr fontId="23"/>
  </si>
  <si>
    <t>過酸化水素</t>
    <phoneticPr fontId="23"/>
  </si>
  <si>
    <t>次亜塩素酸ナトリウム</t>
    <phoneticPr fontId="23"/>
  </si>
  <si>
    <t>カチオン系凝集剤</t>
    <phoneticPr fontId="23"/>
  </si>
  <si>
    <t>塩化第二鉄</t>
    <phoneticPr fontId="23"/>
  </si>
  <si>
    <t>硫酸</t>
    <phoneticPr fontId="23"/>
  </si>
  <si>
    <t>水処理用活性炭</t>
    <phoneticPr fontId="23"/>
  </si>
  <si>
    <r>
      <t>その他の工業用薬品類</t>
    </r>
    <r>
      <rPr>
        <sz val="11"/>
        <color indexed="10"/>
        <rFont val="ＭＳ ゴシック"/>
        <family val="3"/>
        <charset val="128"/>
      </rPr>
      <t>*2</t>
    </r>
    <rPh sb="2" eb="3">
      <t>タ</t>
    </rPh>
    <phoneticPr fontId="23"/>
  </si>
  <si>
    <r>
      <t>その他の薬品類</t>
    </r>
    <r>
      <rPr>
        <sz val="11"/>
        <color indexed="10"/>
        <rFont val="ＭＳ ゴシック"/>
        <family val="3"/>
        <charset val="128"/>
      </rPr>
      <t>*2</t>
    </r>
    <phoneticPr fontId="23"/>
  </si>
  <si>
    <t>肥料袋</t>
    <rPh sb="0" eb="2">
      <t>ヒリョウ</t>
    </rPh>
    <rPh sb="2" eb="3">
      <t>フクロ</t>
    </rPh>
    <phoneticPr fontId="23"/>
  </si>
  <si>
    <t>211-1</t>
    <phoneticPr fontId="23"/>
  </si>
  <si>
    <t>肥料袋</t>
    <rPh sb="0" eb="3">
      <t>ヒリョウフクロ</t>
    </rPh>
    <phoneticPr fontId="23"/>
  </si>
  <si>
    <t>施設管理用品</t>
    <rPh sb="0" eb="6">
      <t>シセツカンリヨウヒン</t>
    </rPh>
    <phoneticPr fontId="23"/>
  </si>
  <si>
    <t>212-1</t>
    <phoneticPr fontId="23"/>
  </si>
  <si>
    <t>看板・標識</t>
  </si>
  <si>
    <t>火葬炉用品</t>
    <rPh sb="0" eb="5">
      <t>カソウロヨウヒン</t>
    </rPh>
    <phoneticPr fontId="23"/>
  </si>
  <si>
    <t>214-1</t>
    <phoneticPr fontId="23"/>
  </si>
  <si>
    <t>火葬炉台車保護剤</t>
    <rPh sb="0" eb="3">
      <t>カソウロ</t>
    </rPh>
    <rPh sb="3" eb="5">
      <t>ダイシャ</t>
    </rPh>
    <rPh sb="5" eb="8">
      <t>ホゴザイ</t>
    </rPh>
    <phoneticPr fontId="23"/>
  </si>
  <si>
    <t>五徳</t>
    <rPh sb="0" eb="2">
      <t>ゴトク</t>
    </rPh>
    <phoneticPr fontId="23"/>
  </si>
  <si>
    <t>cm刻み</t>
    <phoneticPr fontId="5"/>
  </si>
  <si>
    <t>保安帽(ヘルメット)</t>
  </si>
  <si>
    <t>潜水(水難)救助用品</t>
  </si>
  <si>
    <t>ポンプ車、タンク車、化学車(艤装、資機材含む)</t>
  </si>
  <si>
    <t>指揮車(艤装、資機材含む)</t>
  </si>
  <si>
    <t>はしご車(艤装、資機材含む)</t>
  </si>
  <si>
    <t>救助工作車(艤装、資機材含む)</t>
  </si>
  <si>
    <t>救急自動車(艤装、資機材含む)</t>
  </si>
  <si>
    <t>資器材搬送車(艤装、資機材含む)</t>
  </si>
  <si>
    <t>旗(国旗、市旗等)、幕(舞台幕、懸垂幕等)</t>
  </si>
  <si>
    <t>紙・紙加工品類(コピー用紙等)</t>
  </si>
  <si>
    <t>プリンタトナー(新品トナーの販売　及び　トナーのリサイクル)</t>
  </si>
  <si>
    <t>Tシャツ(半袖)</t>
  </si>
  <si>
    <t>Tシャツ(長袖)</t>
    <rPh sb="5" eb="6">
      <t>ナガ</t>
    </rPh>
    <phoneticPr fontId="23"/>
  </si>
  <si>
    <t>革手袋(作業用)</t>
  </si>
  <si>
    <t>革手袋(火災救助用)</t>
  </si>
  <si>
    <t>バンド(制服)</t>
  </si>
  <si>
    <t>バンド(普通)</t>
  </si>
  <si>
    <t>バンド(救助)</t>
  </si>
  <si>
    <t>感染防止衣(上衣・下衣)</t>
    <rPh sb="9" eb="10">
      <t>シタ</t>
    </rPh>
    <rPh sb="10" eb="11">
      <t>コロモ</t>
    </rPh>
    <phoneticPr fontId="23"/>
  </si>
  <si>
    <t>酸素マスク(高濃度・中濃度)　成人用、小児用</t>
  </si>
  <si>
    <t>口咽頭エアウェイ(大・中・小)</t>
  </si>
  <si>
    <t>吸引用カテーテル(サフィード・新生児用)</t>
  </si>
  <si>
    <t>食道挿管検知器(EDD)</t>
  </si>
  <si>
    <t>チューブ固定ホルダー(トーマスホルダー)</t>
  </si>
  <si>
    <t>心電図電極(大・小)</t>
    <rPh sb="6" eb="7">
      <t>ダイ</t>
    </rPh>
    <rPh sb="8" eb="9">
      <t>ショウ</t>
    </rPh>
    <phoneticPr fontId="23"/>
  </si>
  <si>
    <t>輸液ライン(三方活栓付)</t>
  </si>
  <si>
    <t>駆血帯(井の内式)、交換用ゴム</t>
  </si>
  <si>
    <t>医療用テープ(キープポア、シルキーテックス等)</t>
  </si>
  <si>
    <t>救急タオル(滅菌タオル)　大・小</t>
  </si>
  <si>
    <t>シーネ(サムスプリント(スタンダード、ジュニア))</t>
  </si>
  <si>
    <t>ネックカラー(成人、小児用)</t>
  </si>
  <si>
    <t>血糖測定チップ(メディセーフフィット)</t>
  </si>
  <si>
    <t>吸引器フィルター(LSU　エアロゾルフィルター)</t>
  </si>
  <si>
    <t>人工呼吸器(ディスポ呼吸回路セット(アンサー用)含む)</t>
  </si>
  <si>
    <t>自動心臓マッサージ器(クローバー3000ディスポ呼吸弁含む)</t>
  </si>
  <si>
    <t>ビデオ喉頭鏡(McGRATH用(各サイズ)ブレード含む)</t>
  </si>
  <si>
    <t>車両付属部品・用品(タイヤ、オイル、バッテリー等)</t>
    <rPh sb="23" eb="24">
      <t>トウ</t>
    </rPh>
    <phoneticPr fontId="23"/>
  </si>
  <si>
    <t>ソフトウェア(OS、ワープロソフト、ウイルス対策ソフト等)</t>
    <rPh sb="27" eb="28">
      <t>トウ</t>
    </rPh>
    <phoneticPr fontId="23"/>
  </si>
  <si>
    <t>その他通信機器(ルーター、HUB、LANケーブル)</t>
    <rPh sb="2" eb="3">
      <t>タ</t>
    </rPh>
    <rPh sb="3" eb="7">
      <t>ツウシンキキ</t>
    </rPh>
    <phoneticPr fontId="23"/>
  </si>
  <si>
    <t>家庭用(テレビ、ビデオ、エアコン、カメラ、扇風機、掃除機)</t>
  </si>
  <si>
    <t>業務用(大型(特注)モニター、業務用空調機、業務用洗濯機、乾燥機)</t>
    <rPh sb="0" eb="3">
      <t>ギョウムヨウ</t>
    </rPh>
    <phoneticPr fontId="23"/>
  </si>
  <si>
    <t>清掃・衛生用品(ほうき、塵取り、洗剤、マット、トイレットペーパー)</t>
    <rPh sb="0" eb="2">
      <t>セイソウ</t>
    </rPh>
    <rPh sb="3" eb="7">
      <t>エイセイヨウヒン</t>
    </rPh>
    <phoneticPr fontId="23"/>
  </si>
  <si>
    <t>照明用品(LED電球、LED蛍光灯、白熱電球、蛍光灯)</t>
  </si>
  <si>
    <t>インテリア(カーテン、ブラインド、カーペット)</t>
  </si>
  <si>
    <t>建具(戸、襖、サッシ、網戸、畳、雨樋)</t>
  </si>
  <si>
    <t>プレート看板、電子看板、案内板、銘板(タンク検査済証)</t>
  </si>
  <si>
    <t>経鼻エアウェイ(6～9mm)</t>
    <phoneticPr fontId="5"/>
  </si>
  <si>
    <t>サクションカテーテル(8～16Fr)</t>
    <phoneticPr fontId="5"/>
  </si>
  <si>
    <t>バッグバルブマスク用フェイスマスク(サイズ0～4)</t>
    <phoneticPr fontId="5"/>
  </si>
  <si>
    <t>ラリンゲルチューブ(#3～#5)</t>
    <phoneticPr fontId="5"/>
  </si>
  <si>
    <t>気管挿管チューブ(7～8mm)</t>
    <phoneticPr fontId="5"/>
  </si>
  <si>
    <t>静脈留置針(18～24G)</t>
    <phoneticPr fontId="5"/>
  </si>
  <si>
    <t>AED除細動記録紙</t>
    <phoneticPr fontId="23"/>
  </si>
  <si>
    <t>AEDトレーナー本体</t>
    <phoneticPr fontId="23"/>
  </si>
  <si>
    <t>AEDトレーナー交換用トレーニングパッド</t>
    <phoneticPr fontId="23"/>
  </si>
  <si>
    <t>AEDトレーナー用パッド粘着再生シート</t>
    <rPh sb="12" eb="14">
      <t>ネンチャク</t>
    </rPh>
    <rPh sb="14" eb="16">
      <t>サイセイ</t>
    </rPh>
    <phoneticPr fontId="23"/>
  </si>
  <si>
    <t>OA機器(パソコン、サーバ、モニター、UPS、ハードディスク)</t>
    <phoneticPr fontId="5"/>
  </si>
  <si>
    <t>通信機器(電話機、FAX、電話交換機、無線機)</t>
    <rPh sb="0" eb="4">
      <t>ツウシンキキ</t>
    </rPh>
    <phoneticPr fontId="23"/>
  </si>
  <si>
    <t>前２ヶ年間の
平均実績高
(千円)</t>
    <rPh sb="0" eb="1">
      <t>ゼン</t>
    </rPh>
    <rPh sb="3" eb="4">
      <t>ネン</t>
    </rPh>
    <rPh sb="4" eb="5">
      <t>カン</t>
    </rPh>
    <rPh sb="7" eb="9">
      <t>ヘイキン</t>
    </rPh>
    <rPh sb="9" eb="11">
      <t>ジッセキ</t>
    </rPh>
    <rPh sb="11" eb="12">
      <t>タカ</t>
    </rPh>
    <rPh sb="14" eb="16">
      <t>センエン</t>
    </rPh>
    <phoneticPr fontId="5"/>
  </si>
  <si>
    <t>216-1</t>
    <phoneticPr fontId="23"/>
  </si>
  <si>
    <t>215-1</t>
  </si>
  <si>
    <t>215-2</t>
  </si>
  <si>
    <t>215-3</t>
  </si>
  <si>
    <t>213-1</t>
  </si>
  <si>
    <t>213-2</t>
  </si>
  <si>
    <t>213-3</t>
  </si>
  <si>
    <t>213-4</t>
  </si>
  <si>
    <t>213-5</t>
  </si>
  <si>
    <t>210-1</t>
  </si>
  <si>
    <t>210-2</t>
  </si>
  <si>
    <t>210-3</t>
  </si>
  <si>
    <t>210-4</t>
  </si>
  <si>
    <t>210-5</t>
  </si>
  <si>
    <t>210-6</t>
  </si>
  <si>
    <t>210-7</t>
  </si>
  <si>
    <t>210-8</t>
  </si>
  <si>
    <t>210-9</t>
  </si>
  <si>
    <t>210-10</t>
  </si>
  <si>
    <t>208-2</t>
    <phoneticPr fontId="23"/>
  </si>
  <si>
    <t>207-1</t>
  </si>
  <si>
    <t>207-2</t>
  </si>
  <si>
    <t>207-3</t>
  </si>
  <si>
    <t>207-4</t>
  </si>
  <si>
    <t>207-5</t>
  </si>
  <si>
    <t>207-6</t>
  </si>
  <si>
    <t>207-7</t>
  </si>
  <si>
    <t>207-8</t>
  </si>
  <si>
    <t>207-9</t>
  </si>
  <si>
    <t>207-10</t>
  </si>
  <si>
    <t>207-11</t>
  </si>
  <si>
    <t>207-12</t>
  </si>
  <si>
    <t>207-13</t>
  </si>
  <si>
    <t>207-14</t>
  </si>
  <si>
    <t>204-1</t>
    <phoneticPr fontId="5"/>
  </si>
  <si>
    <t>205-1</t>
    <phoneticPr fontId="5"/>
  </si>
  <si>
    <t>205-2</t>
  </si>
  <si>
    <t>205-3</t>
  </si>
  <si>
    <t>205-4</t>
  </si>
  <si>
    <t>205-5</t>
  </si>
  <si>
    <t>205-6</t>
  </si>
  <si>
    <t>205-7</t>
  </si>
  <si>
    <t>205-8</t>
  </si>
  <si>
    <t>補正の可否</t>
    <phoneticPr fontId="5"/>
  </si>
  <si>
    <r>
      <t>救急服(強化型上衣・強化型ズボン)</t>
    </r>
    <r>
      <rPr>
        <sz val="11"/>
        <color rgb="FFFF0000"/>
        <rFont val="ＭＳ ゴシック"/>
        <family val="3"/>
        <charset val="128"/>
      </rPr>
      <t>*1</t>
    </r>
    <phoneticPr fontId="5"/>
  </si>
  <si>
    <r>
      <t>夏制服(長袖上衣・半袖上衣・ズボン)</t>
    </r>
    <r>
      <rPr>
        <sz val="11"/>
        <color rgb="FFFF0000"/>
        <rFont val="ＭＳ ゴシック"/>
        <family val="3"/>
        <charset val="128"/>
      </rPr>
      <t>*1</t>
    </r>
    <phoneticPr fontId="5"/>
  </si>
  <si>
    <r>
      <t>冬制服(上衣・ズボン)</t>
    </r>
    <r>
      <rPr>
        <sz val="11"/>
        <color rgb="FFFF0000"/>
        <rFont val="ＭＳ ゴシック"/>
        <family val="3"/>
        <charset val="128"/>
      </rPr>
      <t>*1</t>
    </r>
    <rPh sb="0" eb="1">
      <t>フユ</t>
    </rPh>
    <phoneticPr fontId="23"/>
  </si>
  <si>
    <r>
      <t>活動服(標準型上衣・標準型ズボン)</t>
    </r>
    <r>
      <rPr>
        <sz val="11"/>
        <color rgb="FFFF0000"/>
        <rFont val="ＭＳ ゴシック"/>
        <family val="3"/>
        <charset val="128"/>
      </rPr>
      <t>*1</t>
    </r>
    <rPh sb="7" eb="8">
      <t>ウエ</t>
    </rPh>
    <rPh sb="8" eb="9">
      <t>イ</t>
    </rPh>
    <rPh sb="10" eb="13">
      <t>ヒョウジュンガタ</t>
    </rPh>
    <phoneticPr fontId="23"/>
  </si>
  <si>
    <r>
      <t>活動服(強化型上衣・強化型ズボン)</t>
    </r>
    <r>
      <rPr>
        <sz val="11"/>
        <color rgb="FFFF0000"/>
        <rFont val="ＭＳ ゴシック"/>
        <family val="3"/>
        <charset val="128"/>
      </rPr>
      <t>*1</t>
    </r>
    <phoneticPr fontId="5"/>
  </si>
  <si>
    <r>
      <t>救助服(上衣・ズボン)</t>
    </r>
    <r>
      <rPr>
        <sz val="11"/>
        <color rgb="FFFF0000"/>
        <rFont val="ＭＳ ゴシック"/>
        <family val="3"/>
        <charset val="128"/>
      </rPr>
      <t>*1</t>
    </r>
    <phoneticPr fontId="5"/>
  </si>
  <si>
    <t>資格を希望する場合、希望欄にリストから「○」を選択してください。複数選択可。
*1 101-1～101-6を希望する場合、補正の可否、補正単位欄を入力してください。
　 補正の可否欄はリストから選択してください。
*2 その他を希望する場合、具体的な内容欄に具体的に入力してください。</t>
    <rPh sb="71" eb="72">
      <t>ラン</t>
    </rPh>
    <rPh sb="85" eb="87">
      <t>ホセイ</t>
    </rPh>
    <rPh sb="88" eb="91">
      <t>カヒラン</t>
    </rPh>
    <rPh sb="97" eb="99">
      <t>センタク</t>
    </rPh>
    <rPh sb="112" eb="113">
      <t>タ</t>
    </rPh>
    <rPh sb="121" eb="124">
      <t>グタイテキ</t>
    </rPh>
    <phoneticPr fontId="6"/>
  </si>
  <si>
    <t>43_菊池広域連合</t>
  </si>
  <si>
    <r>
      <t>その他の燃料</t>
    </r>
    <r>
      <rPr>
        <sz val="11"/>
        <color rgb="FFFF0000"/>
        <rFont val="ＭＳ ゴシック"/>
        <family val="3"/>
        <charset val="128"/>
      </rPr>
      <t>*2</t>
    </r>
    <rPh sb="2" eb="3">
      <t>タ</t>
    </rPh>
    <rPh sb="4" eb="6">
      <t>ネンリョウ</t>
    </rPh>
    <phoneticPr fontId="23"/>
  </si>
  <si>
    <r>
      <t>その他消防被服</t>
    </r>
    <r>
      <rPr>
        <sz val="11"/>
        <color rgb="FFFF0000"/>
        <rFont val="ＭＳ ゴシック"/>
        <family val="3"/>
        <charset val="128"/>
      </rPr>
      <t>*2</t>
    </r>
    <phoneticPr fontId="23"/>
  </si>
  <si>
    <r>
      <t>事務用器具類(机、椅子、キャビネット、その他消耗品等)</t>
    </r>
    <r>
      <rPr>
        <sz val="11"/>
        <color rgb="FFFF0000"/>
        <rFont val="ＭＳ ゴシック"/>
        <family val="3"/>
        <charset val="128"/>
      </rPr>
      <t>*2</t>
    </r>
    <phoneticPr fontId="5"/>
  </si>
  <si>
    <r>
      <t>その他雑貨(ビニール袋、手袋、雨具、コンテナ、ロープ)</t>
    </r>
    <r>
      <rPr>
        <sz val="11"/>
        <color rgb="FFFF0000"/>
        <rFont val="ＭＳ ゴシック"/>
        <family val="3"/>
        <charset val="128"/>
      </rPr>
      <t>*2</t>
    </r>
    <rPh sb="2" eb="3">
      <t>タ</t>
    </rPh>
    <rPh sb="3" eb="5">
      <t>ザッカ</t>
    </rPh>
    <phoneticPr fontId="23"/>
  </si>
  <si>
    <t>Ver.8.0.1</t>
    <phoneticPr fontId="5"/>
  </si>
  <si>
    <t>8.0.1</t>
  </si>
  <si>
    <t>チェンソー</t>
    <phoneticPr fontId="23"/>
  </si>
  <si>
    <t>酸素チューブコネクタ</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</si>
</sst>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 numFmtId="187" formatCode="General;\-General"/>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6"/>
      <name val="ＭＳ Ｐゴシック"/>
      <family val="3"/>
      <charset val="128"/>
    </font>
    <font>
      <sz val="11"/>
      <color indexed="10"/>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63">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right style="hair">
        <color auto="1"/>
      </right>
      <top style="thin">
        <color indexed="64"/>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auto="1"/>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right style="hair">
        <color auto="1"/>
      </right>
      <top/>
      <bottom style="hair">
        <color auto="1"/>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auto="1"/>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auto="1"/>
      </right>
      <top/>
      <bottom/>
      <diagonal/>
    </border>
    <border>
      <left style="hair">
        <color indexed="64"/>
      </left>
      <right style="hair">
        <color indexed="64"/>
      </right>
      <top/>
      <bottom/>
      <diagonal/>
    </border>
    <border>
      <left style="thin">
        <color indexed="64"/>
      </left>
      <right style="hair">
        <color indexed="64"/>
      </right>
      <top/>
      <bottom style="hair">
        <color indexed="64"/>
      </bottom>
      <diagonal/>
    </border>
  </borders>
  <cellStyleXfs count="19">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440">
    <xf numFmtId="0" fontId="0" fillId="0" borderId="0" xfId="0">
      <alignment vertical="center"/>
    </xf>
    <xf numFmtId="49" fontId="19" fillId="2" borderId="0" xfId="0" applyNumberFormat="1" applyFont="1" applyFill="1" applyAlignment="1" applyProtection="1">
      <alignment horizontal="left" vertical="center"/>
      <protection locked="0"/>
    </xf>
    <xf numFmtId="49" fontId="19" fillId="2" borderId="31" xfId="2" applyNumberFormat="1" applyFont="1" applyFill="1" applyBorder="1" applyAlignment="1" applyProtection="1">
      <alignment horizontal="center" vertical="center"/>
      <protection locked="0"/>
    </xf>
    <xf numFmtId="49" fontId="19" fillId="2" borderId="37" xfId="2" applyNumberFormat="1" applyFont="1" applyFill="1" applyBorder="1" applyAlignment="1" applyProtection="1">
      <alignment horizontal="center" vertical="center"/>
      <protection locked="0"/>
    </xf>
    <xf numFmtId="49" fontId="19" fillId="2" borderId="10" xfId="2" applyNumberFormat="1" applyFont="1" applyFill="1" applyBorder="1" applyAlignment="1" applyProtection="1">
      <alignment horizontal="center" vertical="center"/>
      <protection locked="0"/>
    </xf>
    <xf numFmtId="49" fontId="19" fillId="2" borderId="41" xfId="2" applyNumberFormat="1" applyFont="1" applyFill="1" applyBorder="1" applyAlignment="1" applyProtection="1">
      <alignment horizontal="center" vertical="center"/>
      <protection locked="0"/>
    </xf>
    <xf numFmtId="49" fontId="19" fillId="2" borderId="46" xfId="2" applyNumberFormat="1" applyFont="1" applyFill="1" applyBorder="1" applyAlignment="1" applyProtection="1">
      <alignment horizontal="center" vertical="center"/>
      <protection locked="0"/>
    </xf>
    <xf numFmtId="49" fontId="19" fillId="2" borderId="42"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187" fontId="19" fillId="2" borderId="6" xfId="1" applyNumberFormat="1" applyFont="1" applyFill="1" applyBorder="1" applyAlignment="1" applyProtection="1">
      <alignment horizontal="right" vertical="center"/>
      <protection locked="0"/>
    </xf>
    <xf numFmtId="187" fontId="19" fillId="2" borderId="6" xfId="18"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3"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9" xfId="0" applyNumberFormat="1" applyFont="1" applyFill="1" applyBorder="1" applyAlignment="1" applyProtection="1">
      <alignment horizontal="left" vertical="center"/>
      <protection locked="0"/>
    </xf>
    <xf numFmtId="38" fontId="19" fillId="2" borderId="40"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38" fontId="19" fillId="2" borderId="20" xfId="1" applyNumberFormat="1" applyFont="1" applyFill="1" applyBorder="1" applyAlignment="1" applyProtection="1">
      <alignment horizontal="right" vertical="center"/>
      <protection locked="0"/>
    </xf>
    <xf numFmtId="177" fontId="19" fillId="2" borderId="3"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178" fontId="19" fillId="2" borderId="1"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14" fontId="19" fillId="2" borderId="22" xfId="0" applyNumberFormat="1" applyFont="1" applyFill="1" applyBorder="1" applyAlignment="1" applyProtection="1">
      <alignment horizontal="left" vertical="center"/>
      <protection locked="0"/>
    </xf>
    <xf numFmtId="14" fontId="19" fillId="2" borderId="35" xfId="0" applyNumberFormat="1" applyFont="1" applyFill="1" applyBorder="1" applyAlignment="1" applyProtection="1">
      <alignment horizontal="left" vertical="center"/>
      <protection locked="0"/>
    </xf>
    <xf numFmtId="38" fontId="19" fillId="2" borderId="41" xfId="1" applyNumberFormat="1" applyFont="1" applyFill="1" applyBorder="1" applyAlignment="1" applyProtection="1">
      <alignment horizontal="right" vertical="center"/>
      <protection locked="0"/>
    </xf>
    <xf numFmtId="49" fontId="19" fillId="2" borderId="5" xfId="0" applyNumberFormat="1" applyFont="1" applyFill="1" applyBorder="1" applyAlignment="1" applyProtection="1">
      <alignment horizontal="left" vertical="center" wrapText="1"/>
      <protection locked="0"/>
    </xf>
    <xf numFmtId="49" fontId="19" fillId="2" borderId="6" xfId="0" applyNumberFormat="1" applyFont="1" applyFill="1" applyBorder="1" applyAlignment="1" applyProtection="1">
      <alignment horizontal="left" vertical="center" wrapText="1"/>
      <protection locked="0"/>
    </xf>
    <xf numFmtId="49" fontId="19" fillId="2" borderId="7" xfId="0" applyNumberFormat="1" applyFont="1" applyFill="1" applyBorder="1" applyAlignment="1" applyProtection="1">
      <alignment horizontal="left" vertical="center" wrapText="1"/>
      <protection locked="0"/>
    </xf>
    <xf numFmtId="49" fontId="19" fillId="2" borderId="8" xfId="0" applyNumberFormat="1" applyFont="1" applyFill="1" applyBorder="1" applyAlignment="1" applyProtection="1">
      <alignment horizontal="left" vertical="center" wrapText="1"/>
      <protection locked="0"/>
    </xf>
    <xf numFmtId="49" fontId="19" fillId="2" borderId="9" xfId="0" applyNumberFormat="1" applyFont="1" applyFill="1" applyBorder="1" applyAlignment="1" applyProtection="1">
      <alignment horizontal="left" vertical="center" wrapText="1"/>
      <protection locked="0"/>
    </xf>
    <xf numFmtId="49" fontId="19" fillId="2" borderId="11" xfId="0" applyNumberFormat="1" applyFont="1" applyFill="1" applyBorder="1" applyAlignment="1" applyProtection="1">
      <alignment horizontal="left" vertical="center" wrapText="1"/>
      <protection locked="0"/>
    </xf>
    <xf numFmtId="49" fontId="19" fillId="2" borderId="40" xfId="0" applyNumberFormat="1" applyFont="1" applyFill="1" applyBorder="1" applyAlignment="1" applyProtection="1">
      <alignment horizontal="left" vertical="center" wrapText="1"/>
      <protection locked="0"/>
    </xf>
    <xf numFmtId="49" fontId="19" fillId="2" borderId="1" xfId="0" applyNumberFormat="1" applyFont="1" applyFill="1" applyBorder="1" applyAlignment="1" applyProtection="1">
      <alignment horizontal="left" vertical="center" wrapText="1"/>
      <protection locked="0"/>
    </xf>
    <xf numFmtId="49" fontId="19" fillId="2" borderId="2" xfId="0" applyNumberFormat="1" applyFont="1" applyFill="1" applyBorder="1" applyAlignment="1" applyProtection="1">
      <alignment horizontal="left" vertical="center" wrapText="1"/>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82" fontId="19" fillId="2" borderId="0" xfId="0" applyNumberFormat="1" applyFont="1" applyFill="1" applyAlignment="1" applyProtection="1">
      <alignment horizontal="left" vertical="center"/>
      <protection locked="0"/>
    </xf>
    <xf numFmtId="178" fontId="19" fillId="2" borderId="0" xfId="0" applyNumberFormat="1" applyFont="1" applyFill="1" applyAlignment="1" applyProtection="1">
      <alignment horizontal="left" vertical="center"/>
      <protection locked="0"/>
    </xf>
    <xf numFmtId="49" fontId="19" fillId="2" borderId="12"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49" fontId="19" fillId="2" borderId="22"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38" fontId="19" fillId="2" borderId="22"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right" vertical="center"/>
      <protection locked="0"/>
    </xf>
    <xf numFmtId="38" fontId="19" fillId="2" borderId="0" xfId="0" applyNumberFormat="1" applyFont="1" applyFill="1" applyAlignment="1" applyProtection="1">
      <alignment horizontal="left" vertical="center"/>
      <protection locked="0"/>
    </xf>
    <xf numFmtId="49" fontId="19" fillId="2" borderId="33"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4"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6" xfId="0" applyNumberFormat="1" applyFont="1" applyFill="1" applyBorder="1" applyAlignment="1" applyProtection="1">
      <alignment horizontal="left"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49" fontId="19" fillId="2" borderId="35"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5"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38" fontId="19" fillId="2" borderId="12"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38" fontId="19" fillId="2" borderId="35"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1"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38" fontId="19" fillId="2" borderId="3" xfId="1" applyNumberFormat="1" applyFont="1" applyFill="1" applyBorder="1" applyAlignment="1" applyProtection="1">
      <alignment horizontal="right" vertical="center"/>
      <protection locked="0"/>
    </xf>
    <xf numFmtId="38" fontId="19" fillId="2" borderId="4" xfId="1" applyNumberFormat="1" applyFont="1" applyFill="1" applyBorder="1" applyAlignment="1" applyProtection="1">
      <alignment horizontal="right" vertical="center"/>
      <protection locked="0"/>
    </xf>
    <xf numFmtId="178" fontId="19" fillId="2" borderId="41" xfId="1" applyNumberFormat="1" applyFont="1" applyFill="1" applyBorder="1" applyAlignment="1" applyProtection="1">
      <alignment horizontal="right"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5" xfId="2" applyFont="1" applyBorder="1" applyProtection="1">
      <alignment vertical="center"/>
    </xf>
    <xf numFmtId="0" fontId="16" fillId="0" borderId="16" xfId="2" applyFont="1" applyBorder="1" applyProtection="1">
      <alignment vertical="center"/>
    </xf>
    <xf numFmtId="0" fontId="16" fillId="0" borderId="18" xfId="2" applyFont="1" applyBorder="1" applyProtection="1">
      <alignment vertical="center"/>
    </xf>
    <xf numFmtId="49" fontId="4" fillId="0" borderId="0" xfId="1" applyNumberFormat="1" applyFont="1" applyProtection="1">
      <alignment vertical="center"/>
    </xf>
    <xf numFmtId="0" fontId="16" fillId="0" borderId="19" xfId="2" applyFont="1" applyBorder="1" applyProtection="1">
      <alignment vertical="center"/>
    </xf>
    <xf numFmtId="0" fontId="16" fillId="0" borderId="0" xfId="2" applyFont="1" applyProtection="1">
      <alignment vertical="center"/>
    </xf>
    <xf numFmtId="0" fontId="16" fillId="0" borderId="21" xfId="2" applyFont="1" applyBorder="1" applyProtection="1">
      <alignment vertical="center"/>
    </xf>
    <xf numFmtId="0" fontId="16" fillId="0" borderId="17" xfId="2" applyFont="1" applyBorder="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183" fontId="4" fillId="0" borderId="0" xfId="1" applyNumberFormat="1" applyFont="1" applyProtection="1">
      <alignment vertical="center"/>
    </xf>
    <xf numFmtId="0" fontId="14" fillId="0" borderId="15"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8" xfId="0" applyFont="1" applyBorder="1" applyAlignment="1" applyProtection="1">
      <alignment horizontal="left" vertical="center" indent="1"/>
    </xf>
    <xf numFmtId="0" fontId="14" fillId="0" borderId="19" xfId="0" applyFont="1" applyBorder="1" applyProtection="1">
      <alignment vertical="center"/>
    </xf>
    <xf numFmtId="0" fontId="14" fillId="0" borderId="0" xfId="0" applyFont="1" applyProtection="1">
      <alignment vertical="center"/>
    </xf>
    <xf numFmtId="0" fontId="4" fillId="0" borderId="16" xfId="0" applyFont="1" applyBorder="1" applyProtection="1">
      <alignment vertical="center"/>
    </xf>
    <xf numFmtId="0" fontId="4" fillId="0" borderId="18" xfId="0" applyFont="1" applyBorder="1" applyProtection="1">
      <alignment vertical="center"/>
    </xf>
    <xf numFmtId="180" fontId="4" fillId="0" borderId="19"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1"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9" xfId="0" applyFont="1" applyBorder="1" applyProtection="1">
      <alignment vertical="center"/>
    </xf>
    <xf numFmtId="177" fontId="15" fillId="0" borderId="0" xfId="0" applyNumberFormat="1" applyFont="1" applyAlignment="1" applyProtection="1">
      <alignment vertical="top"/>
    </xf>
    <xf numFmtId="0" fontId="13" fillId="0" borderId="21"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9" xfId="2" applyFont="1" applyBorder="1" applyProtection="1">
      <alignment vertical="center"/>
    </xf>
    <xf numFmtId="0" fontId="21" fillId="0" borderId="0" xfId="0" applyFont="1" applyAlignment="1" applyProtection="1">
      <alignment vertical="top"/>
    </xf>
    <xf numFmtId="0" fontId="17" fillId="0" borderId="21" xfId="0" applyFont="1" applyBorder="1" applyAlignment="1" applyProtection="1">
      <alignment vertical="top"/>
    </xf>
    <xf numFmtId="0" fontId="4" fillId="0" borderId="17" xfId="0" applyFont="1" applyBorder="1" applyProtection="1">
      <alignment vertical="center"/>
    </xf>
    <xf numFmtId="0" fontId="4" fillId="0" borderId="13" xfId="0" applyFont="1" applyBorder="1" applyProtection="1">
      <alignment vertical="center"/>
    </xf>
    <xf numFmtId="0" fontId="13" fillId="0" borderId="13" xfId="0" applyFont="1" applyBorder="1" applyAlignment="1" applyProtection="1">
      <alignment vertical="top"/>
    </xf>
    <xf numFmtId="49" fontId="13" fillId="0" borderId="13" xfId="0" applyNumberFormat="1" applyFont="1" applyBorder="1" applyAlignment="1" applyProtection="1">
      <alignment vertical="top"/>
    </xf>
    <xf numFmtId="0" fontId="4" fillId="0" borderId="14"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3" xfId="0" applyFont="1" applyBorder="1" applyAlignment="1" applyProtection="1">
      <alignment horizontal="right" vertical="top"/>
    </xf>
    <xf numFmtId="0" fontId="15" fillId="0" borderId="13" xfId="0" applyFont="1" applyBorder="1" applyAlignment="1" applyProtection="1">
      <alignment vertical="top"/>
    </xf>
    <xf numFmtId="49" fontId="15" fillId="0" borderId="13" xfId="0" applyNumberFormat="1" applyFont="1" applyBorder="1" applyAlignment="1" applyProtection="1">
      <alignment vertical="top"/>
    </xf>
    <xf numFmtId="182" fontId="15" fillId="0" borderId="13"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9" xfId="0" applyFont="1" applyBorder="1" applyProtection="1">
      <alignment vertical="center"/>
    </xf>
    <xf numFmtId="0" fontId="22" fillId="0" borderId="0" xfId="0" applyFont="1" applyProtection="1">
      <alignment vertical="center"/>
    </xf>
    <xf numFmtId="49" fontId="4" fillId="0" borderId="16" xfId="0" applyNumberFormat="1" applyFont="1" applyBorder="1" applyProtection="1">
      <alignment vertical="center"/>
    </xf>
    <xf numFmtId="178" fontId="4" fillId="0" borderId="16"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3"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1" xfId="2" applyFont="1" applyBorder="1" applyProtection="1">
      <alignment vertical="center"/>
    </xf>
    <xf numFmtId="49" fontId="17" fillId="0" borderId="0" xfId="0" applyNumberFormat="1" applyFont="1" applyAlignment="1" applyProtection="1">
      <alignment horizontal="right" vertical="top"/>
    </xf>
    <xf numFmtId="178" fontId="13" fillId="0" borderId="13"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7" xfId="2" applyFont="1" applyBorder="1" applyProtection="1">
      <alignment vertical="center"/>
    </xf>
    <xf numFmtId="0" fontId="4" fillId="0" borderId="13" xfId="2" applyFont="1" applyBorder="1" applyProtection="1">
      <alignment vertical="center"/>
    </xf>
    <xf numFmtId="0" fontId="14" fillId="0" borderId="19"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2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5" xfId="2" applyFont="1" applyBorder="1" applyAlignment="1" applyProtection="1">
      <alignment horizontal="center" vertical="center"/>
    </xf>
    <xf numFmtId="0" fontId="4" fillId="0" borderId="16" xfId="2" applyFont="1" applyBorder="1" applyAlignment="1" applyProtection="1">
      <alignment horizontal="center" vertical="center"/>
    </xf>
    <xf numFmtId="0" fontId="4" fillId="0" borderId="18" xfId="2" applyFont="1" applyBorder="1" applyAlignment="1" applyProtection="1">
      <alignment horizontal="center" vertical="center"/>
    </xf>
    <xf numFmtId="49" fontId="4" fillId="0" borderId="20"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8" xfId="0" applyFont="1" applyBorder="1" applyAlignment="1" applyProtection="1">
      <alignment horizontal="center" vertical="center"/>
    </xf>
    <xf numFmtId="180" fontId="4" fillId="0" borderId="21" xfId="0" applyNumberFormat="1" applyFont="1" applyBorder="1" applyProtection="1">
      <alignment vertical="center"/>
    </xf>
    <xf numFmtId="0" fontId="4" fillId="0" borderId="2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2"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2"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0" fontId="4" fillId="3" borderId="12"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38" fontId="4" fillId="0" borderId="36" xfId="0" applyNumberFormat="1" applyFont="1" applyBorder="1" applyAlignment="1" applyProtection="1">
      <alignment horizontal="right" vertical="center"/>
    </xf>
    <xf numFmtId="38" fontId="4" fillId="0" borderId="23" xfId="0" applyNumberFormat="1" applyFont="1" applyBorder="1" applyAlignment="1" applyProtection="1">
      <alignment horizontal="right" vertical="center"/>
    </xf>
    <xf numFmtId="0" fontId="18" fillId="0" borderId="21" xfId="0" applyFont="1" applyBorder="1" applyProtection="1">
      <alignment vertical="center"/>
    </xf>
    <xf numFmtId="0" fontId="4" fillId="0" borderId="33"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34" xfId="0" applyFont="1" applyBorder="1" applyAlignment="1" applyProtection="1">
      <alignment horizontal="left" vertical="center"/>
    </xf>
    <xf numFmtId="0" fontId="18" fillId="0" borderId="7" xfId="0" applyFont="1" applyBorder="1" applyProtection="1">
      <alignment vertical="center"/>
    </xf>
    <xf numFmtId="0" fontId="4" fillId="0" borderId="17" xfId="0" applyFont="1" applyBorder="1" applyAlignment="1" applyProtection="1">
      <alignment horizontal="left" vertical="top"/>
    </xf>
    <xf numFmtId="0" fontId="4" fillId="0" borderId="13" xfId="0" applyFont="1" applyBorder="1" applyAlignment="1" applyProtection="1">
      <alignment horizontal="left" vertical="top"/>
    </xf>
    <xf numFmtId="0" fontId="4" fillId="0" borderId="14" xfId="0" applyFont="1" applyBorder="1" applyAlignment="1" applyProtection="1">
      <alignment horizontal="left" vertical="top"/>
    </xf>
    <xf numFmtId="0" fontId="18" fillId="0" borderId="14"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21"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0" fontId="4" fillId="0" borderId="22" xfId="1" applyFont="1" applyBorder="1" applyAlignment="1" applyProtection="1">
      <alignment horizontal="left" vertical="center"/>
    </xf>
    <xf numFmtId="0" fontId="4" fillId="0" borderId="3" xfId="1" applyFont="1" applyBorder="1" applyAlignment="1" applyProtection="1">
      <alignment horizontal="left" vertical="center"/>
    </xf>
    <xf numFmtId="0" fontId="4" fillId="0" borderId="4" xfId="1" applyFont="1" applyBorder="1" applyAlignment="1" applyProtection="1">
      <alignment horizontal="left" vertical="center"/>
    </xf>
    <xf numFmtId="0" fontId="4" fillId="0" borderId="12" xfId="1" applyFont="1" applyBorder="1" applyAlignment="1" applyProtection="1">
      <alignment horizontal="left" vertical="center"/>
    </xf>
    <xf numFmtId="0" fontId="4" fillId="0" borderId="6" xfId="1" applyFont="1" applyBorder="1" applyAlignment="1" applyProtection="1">
      <alignment horizontal="left" vertical="center"/>
    </xf>
    <xf numFmtId="0" fontId="4" fillId="0" borderId="7" xfId="1" applyFont="1" applyBorder="1" applyAlignment="1" applyProtection="1">
      <alignment horizontal="left" vertical="center"/>
    </xf>
    <xf numFmtId="38" fontId="19" fillId="0" borderId="12" xfId="1" applyNumberFormat="1" applyFont="1" applyBorder="1" applyAlignment="1" applyProtection="1">
      <alignment horizontal="right" vertical="center"/>
    </xf>
    <xf numFmtId="182" fontId="19" fillId="0" borderId="6" xfId="1" applyNumberFormat="1" applyFont="1" applyBorder="1" applyAlignment="1" applyProtection="1">
      <alignment horizontal="right" vertical="center"/>
    </xf>
    <xf numFmtId="182" fontId="19" fillId="0" borderId="7" xfId="1" applyNumberFormat="1" applyFont="1" applyBorder="1" applyAlignment="1" applyProtection="1">
      <alignment horizontal="right" vertical="center"/>
    </xf>
    <xf numFmtId="0" fontId="19" fillId="0" borderId="35" xfId="1" applyFont="1" applyBorder="1" applyAlignment="1" applyProtection="1">
      <alignment horizontal="left" vertical="center"/>
    </xf>
    <xf numFmtId="0" fontId="4" fillId="0" borderId="9" xfId="1" applyFont="1" applyBorder="1" applyAlignment="1" applyProtection="1">
      <alignment horizontal="left" vertical="center"/>
    </xf>
    <xf numFmtId="0" fontId="4" fillId="0" borderId="11" xfId="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20"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0" fontId="4" fillId="0" borderId="20"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0" fontId="4" fillId="0" borderId="22"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2"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2" xfId="2" applyFont="1" applyBorder="1" applyProtection="1">
      <alignment vertical="center"/>
    </xf>
    <xf numFmtId="0" fontId="4" fillId="0" borderId="27" xfId="2" applyFont="1" applyBorder="1" applyProtection="1">
      <alignment vertical="center"/>
    </xf>
    <xf numFmtId="0" fontId="4" fillId="0" borderId="28" xfId="2" applyFont="1" applyBorder="1" applyProtection="1">
      <alignment vertical="center"/>
    </xf>
    <xf numFmtId="0" fontId="4" fillId="0" borderId="24" xfId="0" applyFont="1" applyBorder="1" applyProtection="1">
      <alignment vertical="center"/>
    </xf>
    <xf numFmtId="0" fontId="4" fillId="0" borderId="25" xfId="0" applyFont="1" applyBorder="1" applyProtection="1">
      <alignment vertical="center"/>
    </xf>
    <xf numFmtId="0" fontId="4" fillId="0" borderId="26" xfId="0" applyFont="1" applyBorder="1" applyProtection="1">
      <alignment vertical="center"/>
    </xf>
    <xf numFmtId="38" fontId="19" fillId="0" borderId="24" xfId="1" applyNumberFormat="1" applyFont="1" applyBorder="1" applyAlignment="1" applyProtection="1">
      <alignment horizontal="right" vertical="center"/>
    </xf>
    <xf numFmtId="178" fontId="19" fillId="0" borderId="25" xfId="1" applyNumberFormat="1" applyFont="1" applyBorder="1" applyAlignment="1" applyProtection="1">
      <alignment horizontal="right" vertical="center"/>
    </xf>
    <xf numFmtId="178" fontId="19" fillId="0" borderId="26" xfId="1" applyNumberFormat="1" applyFont="1" applyBorder="1" applyAlignment="1" applyProtection="1">
      <alignment horizontal="right" vertical="center"/>
    </xf>
    <xf numFmtId="0" fontId="4" fillId="0" borderId="15" xfId="1" applyFont="1" applyBorder="1" applyAlignment="1" applyProtection="1">
      <alignment horizontal="left" vertical="center"/>
    </xf>
    <xf numFmtId="0" fontId="4" fillId="0" borderId="16" xfId="1" applyFont="1" applyBorder="1" applyAlignment="1" applyProtection="1">
      <alignment horizontal="left" vertical="center"/>
    </xf>
    <xf numFmtId="0" fontId="4" fillId="0" borderId="18" xfId="1" applyFont="1" applyBorder="1" applyAlignment="1" applyProtection="1">
      <alignment horizontal="left" vertical="center"/>
    </xf>
    <xf numFmtId="0" fontId="4" fillId="0" borderId="33" xfId="1" applyFont="1" applyBorder="1" applyAlignment="1" applyProtection="1">
      <alignment horizontal="left" vertical="center"/>
    </xf>
    <xf numFmtId="0" fontId="4" fillId="0" borderId="29" xfId="1" applyFont="1" applyBorder="1" applyAlignment="1" applyProtection="1">
      <alignment horizontal="left" vertical="center"/>
    </xf>
    <xf numFmtId="0" fontId="4" fillId="0" borderId="34" xfId="1" applyFont="1" applyBorder="1" applyAlignment="1" applyProtection="1">
      <alignment horizontal="left" vertical="center"/>
    </xf>
    <xf numFmtId="186" fontId="19" fillId="0" borderId="24" xfId="1" applyNumberFormat="1" applyFont="1" applyBorder="1" applyAlignment="1" applyProtection="1">
      <alignment horizontal="right" vertical="center"/>
    </xf>
    <xf numFmtId="184" fontId="19" fillId="0" borderId="25" xfId="1" applyNumberFormat="1" applyFont="1" applyBorder="1" applyAlignment="1" applyProtection="1">
      <alignment horizontal="right" vertical="center"/>
    </xf>
    <xf numFmtId="184" fontId="19" fillId="0" borderId="26" xfId="1" applyNumberFormat="1" applyFont="1" applyBorder="1" applyAlignment="1" applyProtection="1">
      <alignment horizontal="right" vertical="center"/>
    </xf>
    <xf numFmtId="0" fontId="13" fillId="0" borderId="14" xfId="0" applyFont="1" applyBorder="1" applyAlignment="1" applyProtection="1">
      <alignment vertical="top"/>
    </xf>
    <xf numFmtId="0" fontId="17" fillId="0" borderId="13" xfId="0" applyFont="1" applyBorder="1" applyAlignment="1" applyProtection="1">
      <alignment horizontal="left" vertical="center" wrapText="1"/>
    </xf>
    <xf numFmtId="177" fontId="4" fillId="0" borderId="15"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7" fontId="4" fillId="0" borderId="18" xfId="0" applyNumberFormat="1" applyFont="1" applyBorder="1" applyAlignment="1" applyProtection="1">
      <alignment horizontal="center" vertical="center" wrapText="1"/>
    </xf>
    <xf numFmtId="178" fontId="4" fillId="0" borderId="23" xfId="1" applyNumberFormat="1" applyFont="1" applyBorder="1" applyProtection="1">
      <alignment vertical="center"/>
    </xf>
    <xf numFmtId="178" fontId="4" fillId="0" borderId="4" xfId="1" applyNumberFormat="1" applyFont="1" applyBorder="1" applyProtection="1">
      <alignment vertical="center"/>
    </xf>
    <xf numFmtId="177" fontId="4" fillId="0" borderId="19"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1" xfId="0" applyNumberFormat="1" applyFont="1" applyBorder="1" applyAlignment="1" applyProtection="1">
      <alignment horizontal="center" vertical="center" wrapText="1"/>
    </xf>
    <xf numFmtId="178" fontId="4" fillId="0" borderId="13" xfId="1" applyNumberFormat="1" applyFont="1" applyBorder="1" applyProtection="1">
      <alignment vertical="center"/>
    </xf>
    <xf numFmtId="178" fontId="4" fillId="0" borderId="34" xfId="1" applyNumberFormat="1" applyFont="1" applyBorder="1" applyProtection="1">
      <alignment vertical="center"/>
    </xf>
    <xf numFmtId="14" fontId="4" fillId="0" borderId="0" xfId="1" applyNumberFormat="1" applyFont="1" applyProtection="1">
      <alignment vertical="center"/>
    </xf>
    <xf numFmtId="178" fontId="4" fillId="0" borderId="11"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38" fontId="19" fillId="0" borderId="0" xfId="2" applyNumberFormat="1" applyFont="1" applyAlignment="1" applyProtection="1">
      <alignment horizontal="right" vertical="center"/>
    </xf>
    <xf numFmtId="0" fontId="4" fillId="0" borderId="19" xfId="1" applyFont="1" applyBorder="1" applyAlignment="1" applyProtection="1">
      <alignment horizontal="left" vertical="center"/>
    </xf>
    <xf numFmtId="0" fontId="4" fillId="0" borderId="0" xfId="1" applyFont="1" applyAlignment="1" applyProtection="1">
      <alignment horizontal="left" vertical="center"/>
    </xf>
    <xf numFmtId="0" fontId="4" fillId="0" borderId="21" xfId="1" applyFont="1" applyBorder="1" applyAlignment="1" applyProtection="1">
      <alignment horizontal="left" vertical="center"/>
    </xf>
    <xf numFmtId="0" fontId="4" fillId="0" borderId="33" xfId="2" applyFont="1" applyBorder="1" applyAlignment="1" applyProtection="1">
      <alignment horizontal="left" vertical="center"/>
    </xf>
    <xf numFmtId="0" fontId="4" fillId="0" borderId="29" xfId="2" applyFont="1" applyBorder="1" applyAlignment="1" applyProtection="1">
      <alignment horizontal="left" vertical="center"/>
    </xf>
    <xf numFmtId="0" fontId="4" fillId="0" borderId="34" xfId="2" applyFont="1" applyBorder="1" applyAlignment="1" applyProtection="1">
      <alignment horizontal="left" vertical="center"/>
    </xf>
    <xf numFmtId="0" fontId="4" fillId="0" borderId="24" xfId="1" applyFont="1" applyBorder="1" applyAlignment="1" applyProtection="1">
      <alignment horizontal="left" vertical="center"/>
    </xf>
    <xf numFmtId="0" fontId="4" fillId="0" borderId="25" xfId="1" applyFont="1" applyBorder="1" applyAlignment="1" applyProtection="1">
      <alignment horizontal="left" vertical="center"/>
    </xf>
    <xf numFmtId="0" fontId="4" fillId="0" borderId="26" xfId="1" applyFont="1" applyBorder="1" applyAlignment="1" applyProtection="1">
      <alignment horizontal="left" vertical="center"/>
    </xf>
    <xf numFmtId="0" fontId="15" fillId="0" borderId="0" xfId="0" applyFont="1" applyAlignment="1" applyProtection="1">
      <alignment vertical="center" wrapText="1"/>
    </xf>
    <xf numFmtId="0" fontId="12" fillId="0" borderId="13" xfId="2" applyFont="1" applyBorder="1" applyProtection="1">
      <alignment vertical="center"/>
    </xf>
    <xf numFmtId="0" fontId="15" fillId="0" borderId="13" xfId="0" applyFont="1" applyBorder="1" applyAlignment="1" applyProtection="1">
      <alignment vertical="center" wrapText="1"/>
    </xf>
    <xf numFmtId="0" fontId="18" fillId="0" borderId="13" xfId="0" applyFont="1" applyBorder="1" applyAlignment="1" applyProtection="1">
      <alignment vertical="center" wrapText="1"/>
    </xf>
    <xf numFmtId="0" fontId="4" fillId="0" borderId="20" xfId="2" applyFont="1" applyBorder="1" applyProtection="1">
      <alignment vertical="center"/>
    </xf>
    <xf numFmtId="0" fontId="4" fillId="0" borderId="1" xfId="2" applyFont="1" applyBorder="1" applyProtection="1">
      <alignment vertical="center"/>
    </xf>
    <xf numFmtId="0" fontId="4" fillId="0" borderId="2" xfId="2" applyFont="1" applyBorder="1" applyProtection="1">
      <alignment vertical="center"/>
    </xf>
    <xf numFmtId="0" fontId="4" fillId="0" borderId="41" xfId="2" applyFont="1" applyBorder="1" applyAlignment="1" applyProtection="1">
      <alignment horizontal="center" vertical="center"/>
    </xf>
    <xf numFmtId="0" fontId="19" fillId="0" borderId="40" xfId="0" applyFont="1" applyBorder="1" applyProtection="1">
      <alignment vertical="center"/>
    </xf>
    <xf numFmtId="0" fontId="19" fillId="0" borderId="1" xfId="0" applyFont="1" applyBorder="1" applyProtection="1">
      <alignment vertical="center"/>
    </xf>
    <xf numFmtId="0" fontId="19" fillId="0" borderId="2" xfId="0" applyFont="1" applyBorder="1" applyProtection="1">
      <alignment vertical="center"/>
    </xf>
    <xf numFmtId="0" fontId="4" fillId="0" borderId="47" xfId="0" applyFont="1" applyBorder="1" applyAlignment="1" applyProtection="1">
      <alignment vertical="top" wrapText="1"/>
    </xf>
    <xf numFmtId="0" fontId="4" fillId="0" borderId="48" xfId="0" applyFont="1" applyBorder="1" applyAlignment="1" applyProtection="1">
      <alignment vertical="top" wrapText="1"/>
    </xf>
    <xf numFmtId="0" fontId="4" fillId="0" borderId="49" xfId="0" applyFont="1" applyBorder="1" applyAlignment="1" applyProtection="1">
      <alignment vertical="top" wrapText="1"/>
    </xf>
    <xf numFmtId="0" fontId="4" fillId="0" borderId="37" xfId="2" applyFont="1" applyBorder="1" applyProtection="1">
      <alignment vertical="center"/>
    </xf>
    <xf numFmtId="0" fontId="4" fillId="0" borderId="48" xfId="2" applyFont="1" applyBorder="1" applyProtection="1">
      <alignment vertical="center"/>
    </xf>
    <xf numFmtId="0" fontId="4" fillId="0" borderId="48" xfId="2" applyFont="1" applyBorder="1" applyAlignment="1" applyProtection="1">
      <alignment vertical="center" wrapText="1"/>
    </xf>
    <xf numFmtId="0" fontId="4" fillId="0" borderId="49" xfId="2" applyFont="1" applyBorder="1" applyAlignment="1" applyProtection="1">
      <alignment vertical="center" wrapText="1"/>
    </xf>
    <xf numFmtId="49" fontId="19" fillId="0" borderId="5" xfId="0" applyNumberFormat="1" applyFont="1" applyBorder="1" applyAlignment="1" applyProtection="1">
      <alignment horizontal="right" vertical="center"/>
    </xf>
    <xf numFmtId="49" fontId="19" fillId="0" borderId="6" xfId="0" applyNumberFormat="1" applyFont="1" applyBorder="1" applyAlignment="1" applyProtection="1">
      <alignment horizontal="right" vertical="center"/>
    </xf>
    <xf numFmtId="49" fontId="19" fillId="0" borderId="6" xfId="0" applyNumberFormat="1" applyFont="1" applyBorder="1" applyAlignment="1" applyProtection="1">
      <alignment horizontal="right" vertical="center"/>
    </xf>
    <xf numFmtId="0" fontId="18" fillId="0" borderId="6" xfId="0" applyFont="1" applyBorder="1" applyProtection="1">
      <alignment vertical="center"/>
    </xf>
    <xf numFmtId="183" fontId="4" fillId="0" borderId="0" xfId="2" applyNumberFormat="1" applyFont="1" applyProtection="1">
      <alignment vertical="center"/>
    </xf>
    <xf numFmtId="0" fontId="4" fillId="0" borderId="44" xfId="0" applyFont="1" applyBorder="1" applyAlignment="1" applyProtection="1">
      <alignment vertical="top" wrapText="1"/>
    </xf>
    <xf numFmtId="0" fontId="4" fillId="0" borderId="43" xfId="0" applyFont="1" applyBorder="1" applyAlignment="1" applyProtection="1">
      <alignment vertical="top" wrapText="1"/>
    </xf>
    <xf numFmtId="0" fontId="4" fillId="0" borderId="45" xfId="0" applyFont="1" applyBorder="1" applyAlignment="1" applyProtection="1">
      <alignment vertical="top" wrapText="1"/>
    </xf>
    <xf numFmtId="0" fontId="4" fillId="0" borderId="31" xfId="2" applyFont="1" applyBorder="1" applyProtection="1">
      <alignment vertical="center"/>
    </xf>
    <xf numFmtId="0" fontId="4" fillId="0" borderId="43" xfId="2" applyFont="1" applyBorder="1" applyProtection="1">
      <alignment vertical="center"/>
    </xf>
    <xf numFmtId="0" fontId="4" fillId="0" borderId="43" xfId="2" applyFont="1" applyBorder="1" applyAlignment="1" applyProtection="1">
      <alignment vertical="center" wrapText="1"/>
    </xf>
    <xf numFmtId="0" fontId="4" fillId="0" borderId="45" xfId="2" applyFont="1" applyBorder="1" applyAlignment="1" applyProtection="1">
      <alignment vertical="center" wrapText="1"/>
    </xf>
    <xf numFmtId="49" fontId="19" fillId="3" borderId="43" xfId="0" applyNumberFormat="1" applyFont="1" applyFill="1" applyBorder="1" applyAlignment="1" applyProtection="1">
      <alignment vertical="center" wrapText="1"/>
    </xf>
    <xf numFmtId="49" fontId="19" fillId="3" borderId="45" xfId="0" applyNumberFormat="1" applyFont="1" applyFill="1" applyBorder="1" applyAlignment="1" applyProtection="1">
      <alignment vertical="center" wrapText="1"/>
    </xf>
    <xf numFmtId="0" fontId="4" fillId="0" borderId="21" xfId="1" applyFont="1" applyBorder="1" applyProtection="1">
      <alignment vertical="center"/>
    </xf>
    <xf numFmtId="0" fontId="19" fillId="0" borderId="31" xfId="2" applyFont="1" applyBorder="1" applyProtection="1">
      <alignment vertical="center"/>
    </xf>
    <xf numFmtId="0" fontId="19" fillId="0" borderId="43" xfId="2" applyFont="1" applyBorder="1" applyProtection="1">
      <alignment vertical="center"/>
    </xf>
    <xf numFmtId="0" fontId="19" fillId="0" borderId="43" xfId="2" applyFont="1" applyBorder="1" applyAlignment="1" applyProtection="1">
      <alignment vertical="center" wrapText="1"/>
    </xf>
    <xf numFmtId="0" fontId="19" fillId="0" borderId="45" xfId="2" applyFont="1" applyBorder="1" applyAlignment="1" applyProtection="1">
      <alignment vertical="center" wrapText="1"/>
    </xf>
    <xf numFmtId="0" fontId="4" fillId="0" borderId="50" xfId="0" applyFont="1" applyBorder="1" applyAlignment="1" applyProtection="1">
      <alignment vertical="top" wrapText="1"/>
    </xf>
    <xf numFmtId="0" fontId="4" fillId="0" borderId="51" xfId="0" applyFont="1" applyBorder="1" applyAlignment="1" applyProtection="1">
      <alignment vertical="top" wrapText="1"/>
    </xf>
    <xf numFmtId="0" fontId="4" fillId="0" borderId="52" xfId="0" applyFont="1" applyBorder="1" applyAlignment="1" applyProtection="1">
      <alignment vertical="top" wrapText="1"/>
    </xf>
    <xf numFmtId="0" fontId="19" fillId="0" borderId="10" xfId="2" applyFont="1" applyBorder="1" applyProtection="1">
      <alignment vertical="center"/>
    </xf>
    <xf numFmtId="0" fontId="19" fillId="0" borderId="51" xfId="2" applyFont="1" applyBorder="1" applyProtection="1">
      <alignment vertical="center"/>
    </xf>
    <xf numFmtId="0" fontId="4" fillId="0" borderId="51" xfId="2" applyFont="1" applyBorder="1" applyAlignment="1" applyProtection="1">
      <alignment vertical="center" wrapText="1"/>
    </xf>
    <xf numFmtId="0" fontId="4" fillId="0" borderId="52" xfId="2" applyFont="1" applyBorder="1" applyAlignment="1" applyProtection="1">
      <alignment vertical="center" wrapText="1"/>
    </xf>
    <xf numFmtId="49" fontId="19" fillId="3" borderId="48" xfId="0" applyNumberFormat="1" applyFont="1" applyFill="1" applyBorder="1" applyAlignment="1" applyProtection="1">
      <alignment vertical="center" wrapText="1"/>
    </xf>
    <xf numFmtId="49" fontId="19" fillId="3" borderId="49" xfId="0" applyNumberFormat="1" applyFont="1" applyFill="1" applyBorder="1" applyAlignment="1" applyProtection="1">
      <alignment vertical="center" wrapText="1"/>
    </xf>
    <xf numFmtId="0" fontId="19" fillId="0" borderId="51" xfId="2" applyFont="1" applyBorder="1" applyAlignment="1" applyProtection="1">
      <alignment vertical="center" wrapText="1"/>
    </xf>
    <xf numFmtId="0" fontId="19" fillId="0" borderId="52" xfId="2" applyFont="1" applyBorder="1" applyAlignment="1" applyProtection="1">
      <alignment vertical="center" wrapText="1"/>
    </xf>
    <xf numFmtId="49" fontId="19" fillId="3" borderId="51" xfId="0" applyNumberFormat="1" applyFont="1" applyFill="1" applyBorder="1" applyAlignment="1" applyProtection="1">
      <alignment vertical="center" wrapText="1"/>
    </xf>
    <xf numFmtId="49" fontId="19" fillId="3" borderId="52" xfId="0" applyNumberFormat="1" applyFont="1" applyFill="1" applyBorder="1" applyAlignment="1" applyProtection="1">
      <alignment vertical="center" wrapText="1"/>
    </xf>
    <xf numFmtId="0" fontId="19" fillId="0" borderId="37" xfId="2" applyFont="1" applyBorder="1" applyProtection="1">
      <alignment vertical="center"/>
    </xf>
    <xf numFmtId="0" fontId="19" fillId="0" borderId="48" xfId="2" applyFont="1" applyBorder="1" applyProtection="1">
      <alignment vertical="center"/>
    </xf>
    <xf numFmtId="0" fontId="19" fillId="0" borderId="48" xfId="2" applyFont="1" applyBorder="1" applyAlignment="1" applyProtection="1">
      <alignment vertical="center" wrapText="1"/>
    </xf>
    <xf numFmtId="0" fontId="19" fillId="0" borderId="49" xfId="2" applyFont="1" applyBorder="1" applyAlignment="1" applyProtection="1">
      <alignment vertical="center" wrapText="1"/>
    </xf>
    <xf numFmtId="0" fontId="4" fillId="0" borderId="38" xfId="0" applyFont="1" applyBorder="1" applyAlignment="1" applyProtection="1">
      <alignment vertical="top" wrapText="1"/>
    </xf>
    <xf numFmtId="0" fontId="4" fillId="0" borderId="39" xfId="0" applyFont="1" applyBorder="1" applyAlignment="1" applyProtection="1">
      <alignment vertical="top" wrapText="1"/>
    </xf>
    <xf numFmtId="0" fontId="4" fillId="0" borderId="53" xfId="0" applyFont="1" applyBorder="1" applyAlignment="1" applyProtection="1">
      <alignment vertical="top" wrapText="1"/>
    </xf>
    <xf numFmtId="0" fontId="19" fillId="0" borderId="41" xfId="2" applyFont="1" applyBorder="1" applyProtection="1">
      <alignment vertical="center"/>
    </xf>
    <xf numFmtId="0" fontId="19" fillId="0" borderId="39" xfId="2" applyFont="1" applyBorder="1" applyProtection="1">
      <alignment vertical="center"/>
    </xf>
    <xf numFmtId="0" fontId="19" fillId="0" borderId="39" xfId="2" applyFont="1" applyBorder="1" applyAlignment="1" applyProtection="1">
      <alignment vertical="center" wrapText="1"/>
    </xf>
    <xf numFmtId="0" fontId="19" fillId="0" borderId="53" xfId="2" applyFont="1" applyBorder="1" applyAlignment="1" applyProtection="1">
      <alignment vertical="center" wrapText="1"/>
    </xf>
    <xf numFmtId="49" fontId="19" fillId="3" borderId="39" xfId="0" applyNumberFormat="1" applyFont="1" applyFill="1" applyBorder="1" applyAlignment="1" applyProtection="1">
      <alignment vertical="center" wrapText="1"/>
    </xf>
    <xf numFmtId="49" fontId="19" fillId="3" borderId="53" xfId="0" applyNumberFormat="1" applyFont="1" applyFill="1" applyBorder="1" applyAlignment="1" applyProtection="1">
      <alignment vertical="center" wrapText="1"/>
    </xf>
    <xf numFmtId="0" fontId="4" fillId="0" borderId="41" xfId="2" applyFont="1" applyBorder="1" applyProtection="1">
      <alignment vertical="center"/>
    </xf>
    <xf numFmtId="0" fontId="4" fillId="0" borderId="39" xfId="2" applyFont="1" applyBorder="1" applyProtection="1">
      <alignment vertical="center"/>
    </xf>
    <xf numFmtId="0" fontId="4" fillId="0" borderId="39" xfId="2" applyFont="1" applyBorder="1" applyAlignment="1" applyProtection="1">
      <alignment vertical="center" wrapText="1"/>
    </xf>
    <xf numFmtId="0" fontId="4" fillId="0" borderId="53" xfId="2" applyFont="1" applyBorder="1" applyAlignment="1" applyProtection="1">
      <alignment vertical="center" wrapText="1"/>
    </xf>
    <xf numFmtId="0" fontId="4" fillId="0" borderId="57" xfId="2" applyFont="1" applyBorder="1" applyProtection="1">
      <alignment vertical="center"/>
    </xf>
    <xf numFmtId="0" fontId="4" fillId="0" borderId="58" xfId="2" applyFont="1" applyBorder="1" applyProtection="1">
      <alignment vertical="center"/>
    </xf>
    <xf numFmtId="0" fontId="4" fillId="0" borderId="54" xfId="2" applyFont="1" applyBorder="1" applyProtection="1">
      <alignment vertical="center"/>
    </xf>
    <xf numFmtId="0" fontId="4" fillId="0" borderId="55" xfId="2" applyFont="1" applyBorder="1" applyProtection="1">
      <alignment vertical="center"/>
    </xf>
    <xf numFmtId="0" fontId="4" fillId="0" borderId="44" xfId="2" applyFont="1" applyBorder="1" applyProtection="1">
      <alignment vertical="center"/>
    </xf>
    <xf numFmtId="0" fontId="4" fillId="0" borderId="62" xfId="2" applyFont="1" applyBorder="1" applyProtection="1">
      <alignment vertical="center"/>
    </xf>
    <xf numFmtId="0" fontId="4" fillId="0" borderId="59" xfId="2" applyFont="1" applyBorder="1" applyProtection="1">
      <alignment vertical="center"/>
    </xf>
    <xf numFmtId="0" fontId="4" fillId="0" borderId="60" xfId="2" applyFont="1" applyBorder="1" applyProtection="1">
      <alignment vertical="center"/>
    </xf>
    <xf numFmtId="0" fontId="4" fillId="0" borderId="61" xfId="2" applyFont="1" applyBorder="1" applyProtection="1">
      <alignment vertical="center"/>
    </xf>
    <xf numFmtId="0" fontId="4" fillId="0" borderId="50" xfId="2" applyFont="1" applyBorder="1" applyProtection="1">
      <alignment vertical="center"/>
    </xf>
    <xf numFmtId="0" fontId="4" fillId="0" borderId="51" xfId="2" applyFont="1" applyBorder="1" applyProtection="1">
      <alignment vertical="center"/>
    </xf>
    <xf numFmtId="0" fontId="4" fillId="0" borderId="47" xfId="2" applyFont="1" applyBorder="1" applyAlignment="1" applyProtection="1">
      <alignment vertical="top" wrapText="1"/>
    </xf>
    <xf numFmtId="0" fontId="4" fillId="0" borderId="48" xfId="2" applyFont="1" applyBorder="1" applyAlignment="1" applyProtection="1">
      <alignment vertical="top" wrapText="1"/>
    </xf>
    <xf numFmtId="0" fontId="4" fillId="0" borderId="49" xfId="2" applyFont="1" applyBorder="1" applyAlignment="1" applyProtection="1">
      <alignment vertical="top" wrapText="1"/>
    </xf>
    <xf numFmtId="0" fontId="19" fillId="0" borderId="22" xfId="2" applyFont="1" applyBorder="1" applyProtection="1">
      <alignment vertical="center"/>
    </xf>
    <xf numFmtId="0" fontId="4" fillId="0" borderId="44" xfId="2" applyFont="1" applyBorder="1" applyAlignment="1" applyProtection="1">
      <alignment vertical="top" wrapText="1"/>
    </xf>
    <xf numFmtId="0" fontId="4" fillId="0" borderId="43" xfId="2" applyFont="1" applyBorder="1" applyAlignment="1" applyProtection="1">
      <alignment vertical="top" wrapText="1"/>
    </xf>
    <xf numFmtId="0" fontId="4" fillId="0" borderId="45" xfId="2" applyFont="1" applyBorder="1" applyAlignment="1" applyProtection="1">
      <alignment vertical="top" wrapText="1"/>
    </xf>
    <xf numFmtId="0" fontId="19" fillId="0" borderId="12" xfId="2" applyFont="1" applyBorder="1" applyProtection="1">
      <alignment vertical="center"/>
    </xf>
    <xf numFmtId="0" fontId="4" fillId="0" borderId="50" xfId="2" applyFont="1" applyBorder="1" applyAlignment="1" applyProtection="1">
      <alignment vertical="top" wrapText="1"/>
    </xf>
    <xf numFmtId="0" fontId="4" fillId="0" borderId="51" xfId="2" applyFont="1" applyBorder="1" applyAlignment="1" applyProtection="1">
      <alignment vertical="top" wrapText="1"/>
    </xf>
    <xf numFmtId="0" fontId="4" fillId="0" borderId="52" xfId="2" applyFont="1" applyBorder="1" applyAlignment="1" applyProtection="1">
      <alignment vertical="top" wrapText="1"/>
    </xf>
    <xf numFmtId="0" fontId="19" fillId="0" borderId="35" xfId="2" applyFont="1" applyBorder="1" applyProtection="1">
      <alignment vertical="center"/>
    </xf>
    <xf numFmtId="0" fontId="19" fillId="0" borderId="47" xfId="2" applyFont="1" applyBorder="1" applyAlignment="1" applyProtection="1">
      <alignment vertical="top" wrapText="1"/>
    </xf>
    <xf numFmtId="0" fontId="19" fillId="0" borderId="48" xfId="2" applyFont="1" applyBorder="1" applyAlignment="1" applyProtection="1">
      <alignment vertical="top" wrapText="1"/>
    </xf>
    <xf numFmtId="0" fontId="19" fillId="0" borderId="49" xfId="2" applyFont="1" applyBorder="1" applyAlignment="1" applyProtection="1">
      <alignment vertical="top" wrapText="1"/>
    </xf>
    <xf numFmtId="0" fontId="19" fillId="0" borderId="50" xfId="2" applyFont="1" applyBorder="1" applyAlignment="1" applyProtection="1">
      <alignment vertical="top" wrapText="1"/>
    </xf>
    <xf numFmtId="0" fontId="19" fillId="0" borderId="51" xfId="2" applyFont="1" applyBorder="1" applyAlignment="1" applyProtection="1">
      <alignment vertical="top" wrapText="1"/>
    </xf>
    <xf numFmtId="0" fontId="19" fillId="0" borderId="52" xfId="2" applyFont="1" applyBorder="1" applyAlignment="1" applyProtection="1">
      <alignment vertical="top" wrapText="1"/>
    </xf>
    <xf numFmtId="0" fontId="4" fillId="0" borderId="38" xfId="2" applyFont="1" applyBorder="1" applyAlignment="1" applyProtection="1">
      <alignment vertical="top" wrapText="1"/>
    </xf>
    <xf numFmtId="0" fontId="4" fillId="0" borderId="39" xfId="2" applyFont="1" applyBorder="1" applyAlignment="1" applyProtection="1">
      <alignment vertical="top" wrapText="1"/>
    </xf>
    <xf numFmtId="0" fontId="4" fillId="0" borderId="53" xfId="2" applyFont="1" applyBorder="1" applyAlignment="1" applyProtection="1">
      <alignment vertical="top" wrapText="1"/>
    </xf>
    <xf numFmtId="0" fontId="4" fillId="0" borderId="35" xfId="2" applyFont="1" applyBorder="1" applyProtection="1">
      <alignment vertical="center"/>
    </xf>
    <xf numFmtId="0" fontId="4" fillId="0" borderId="10" xfId="2" applyFont="1" applyBorder="1" applyProtection="1">
      <alignment vertical="center"/>
    </xf>
    <xf numFmtId="0" fontId="4" fillId="0" borderId="22" xfId="0" applyFont="1" applyBorder="1" applyProtection="1">
      <alignment vertical="center"/>
    </xf>
    <xf numFmtId="0" fontId="4" fillId="0" borderId="37" xfId="0" applyFont="1" applyBorder="1" applyProtection="1">
      <alignment vertical="center"/>
    </xf>
    <xf numFmtId="0" fontId="4" fillId="0" borderId="48" xfId="0" applyFont="1" applyBorder="1" applyAlignment="1" applyProtection="1">
      <alignment vertical="center" wrapText="1"/>
    </xf>
    <xf numFmtId="0" fontId="4" fillId="0" borderId="49" xfId="0" applyFont="1" applyBorder="1" applyAlignment="1" applyProtection="1">
      <alignment vertical="center" wrapText="1"/>
    </xf>
    <xf numFmtId="0" fontId="4" fillId="0" borderId="12" xfId="0" applyFont="1" applyBorder="1" applyProtection="1">
      <alignment vertical="center"/>
    </xf>
    <xf numFmtId="0" fontId="4" fillId="0" borderId="31" xfId="0" applyFont="1" applyBorder="1" applyProtection="1">
      <alignment vertical="center"/>
    </xf>
    <xf numFmtId="0" fontId="4" fillId="0" borderId="43" xfId="0" applyFont="1" applyBorder="1" applyAlignment="1" applyProtection="1">
      <alignment vertical="center" wrapText="1"/>
    </xf>
    <xf numFmtId="0" fontId="4" fillId="0" borderId="45" xfId="0" applyFont="1" applyBorder="1" applyAlignment="1" applyProtection="1">
      <alignment vertical="center" wrapText="1"/>
    </xf>
    <xf numFmtId="0" fontId="4" fillId="0" borderId="54" xfId="0" applyFont="1" applyBorder="1" applyAlignment="1" applyProtection="1">
      <alignment vertical="top" wrapText="1"/>
    </xf>
    <xf numFmtId="0" fontId="4" fillId="0" borderId="55" xfId="0" applyFont="1" applyBorder="1" applyAlignment="1" applyProtection="1">
      <alignment vertical="top" wrapText="1"/>
    </xf>
    <xf numFmtId="0" fontId="4" fillId="0" borderId="56" xfId="0" applyFont="1" applyBorder="1" applyAlignment="1" applyProtection="1">
      <alignment vertical="top" wrapText="1"/>
    </xf>
    <xf numFmtId="0" fontId="4" fillId="0" borderId="35" xfId="0" applyFont="1" applyBorder="1" applyProtection="1">
      <alignment vertical="center"/>
    </xf>
    <xf numFmtId="0" fontId="4" fillId="0" borderId="10" xfId="0" applyFont="1" applyBorder="1" applyProtection="1">
      <alignment vertical="center"/>
    </xf>
    <xf numFmtId="0" fontId="4" fillId="0" borderId="55" xfId="0" applyFont="1" applyBorder="1" applyAlignment="1" applyProtection="1">
      <alignment vertical="center" wrapText="1"/>
    </xf>
    <xf numFmtId="0" fontId="4" fillId="0" borderId="56" xfId="0" applyFont="1" applyBorder="1" applyAlignment="1" applyProtection="1">
      <alignment vertical="center" wrapText="1"/>
    </xf>
    <xf numFmtId="0" fontId="4" fillId="0" borderId="41" xfId="0" applyFont="1" applyBorder="1" applyProtection="1">
      <alignment vertical="center"/>
    </xf>
    <xf numFmtId="0" fontId="4" fillId="0" borderId="39" xfId="0" applyFont="1" applyBorder="1" applyProtection="1">
      <alignment vertical="center"/>
    </xf>
    <xf numFmtId="0" fontId="4" fillId="0" borderId="39" xfId="0" applyFont="1" applyBorder="1" applyAlignment="1" applyProtection="1">
      <alignment vertical="center" wrapText="1"/>
    </xf>
    <xf numFmtId="0" fontId="4" fillId="0" borderId="53" xfId="0" applyFont="1" applyBorder="1" applyAlignment="1" applyProtection="1">
      <alignment vertical="center" wrapText="1"/>
    </xf>
    <xf numFmtId="0" fontId="4" fillId="0" borderId="51" xfId="0" applyFont="1" applyBorder="1" applyAlignment="1" applyProtection="1">
      <alignment vertical="center" wrapText="1"/>
    </xf>
    <xf numFmtId="0" fontId="4" fillId="0" borderId="52" xfId="0" applyFont="1" applyBorder="1" applyAlignment="1" applyProtection="1">
      <alignment vertical="center" wrapText="1"/>
    </xf>
    <xf numFmtId="0" fontId="15" fillId="0" borderId="0" xfId="0" applyFont="1" applyAlignment="1" applyProtection="1">
      <alignment vertical="center" wrapText="1"/>
    </xf>
    <xf numFmtId="0" fontId="4" fillId="0" borderId="30" xfId="2" applyFont="1" applyBorder="1" applyProtection="1">
      <alignment vertical="center"/>
    </xf>
    <xf numFmtId="49" fontId="19" fillId="3" borderId="30" xfId="0" applyNumberFormat="1" applyFont="1" applyFill="1" applyBorder="1" applyAlignment="1" applyProtection="1">
      <alignment vertical="center" wrapText="1"/>
    </xf>
    <xf numFmtId="49" fontId="19" fillId="3" borderId="3" xfId="0" applyNumberFormat="1" applyFont="1" applyFill="1" applyBorder="1" applyAlignment="1" applyProtection="1">
      <alignment vertical="center" wrapText="1"/>
    </xf>
    <xf numFmtId="49" fontId="19" fillId="3" borderId="4" xfId="0" applyNumberFormat="1" applyFont="1" applyFill="1" applyBorder="1" applyAlignment="1" applyProtection="1">
      <alignment vertical="center" wrapText="1"/>
    </xf>
    <xf numFmtId="0" fontId="4" fillId="0" borderId="9" xfId="2" applyFont="1" applyBorder="1" applyProtection="1">
      <alignment vertical="center"/>
    </xf>
    <xf numFmtId="0" fontId="4" fillId="0" borderId="8" xfId="2" applyFont="1" applyBorder="1" applyProtection="1">
      <alignment vertical="center"/>
    </xf>
    <xf numFmtId="0" fontId="4" fillId="0" borderId="11" xfId="2" applyFont="1" applyBorder="1" applyProtection="1">
      <alignment vertical="center"/>
    </xf>
    <xf numFmtId="0" fontId="4" fillId="0" borderId="14"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vertical="center"/>
    </xf>
  </cellXfs>
  <cellStyles count="19">
    <cellStyle name="ハイパーリンク 2" xfId="15" xr:uid="{00000000-0005-0000-0000-000001000000}"/>
    <cellStyle name="桁区切り" xfId="18" builtinId="6"/>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384">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0066FF"/>
      <color rgb="FFCCEDFC"/>
      <color rgb="FF000000"/>
      <color rgb="FFA6A6A6"/>
      <color rgb="FFFFE1FF"/>
      <color rgb="FFE2EFDA"/>
      <color rgb="FFFF0000"/>
      <color rgb="FFEEAAFC"/>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483"/>
  <sheetViews>
    <sheetView showGridLines="0" tabSelected="1" topLeftCell="B1" zoomScaleNormal="100" workbookViewId="0">
      <selection activeCell="B1" sqref="B1"/>
    </sheetView>
  </sheetViews>
  <sheetFormatPr defaultColWidth="9" defaultRowHeight="13.5" x14ac:dyDescent="0.15"/>
  <cols>
    <col min="1" max="1" width="9" style="327" hidden="1" customWidth="1"/>
    <col min="2" max="3" width="1.625" style="92" customWidth="1"/>
    <col min="4" max="5" width="5.625" style="92" customWidth="1"/>
    <col min="6" max="6" width="8.75" style="92" customWidth="1"/>
    <col min="7" max="7" width="4" style="92" customWidth="1"/>
    <col min="8" max="8" width="5.625" style="92" customWidth="1"/>
    <col min="9" max="9" width="1.625" style="92" customWidth="1"/>
    <col min="10" max="10" width="7.625" style="92" customWidth="1"/>
    <col min="11" max="14" width="5.625" style="92" customWidth="1"/>
    <col min="15" max="15" width="7.625" style="92" customWidth="1"/>
    <col min="16" max="16" width="8.625" style="92" customWidth="1"/>
    <col min="17" max="19" width="7.625" style="92" customWidth="1"/>
    <col min="20" max="20" width="8.5" style="92" customWidth="1"/>
    <col min="21" max="21" width="10.625" style="92" customWidth="1"/>
    <col min="22" max="22" width="11.25" style="92" customWidth="1"/>
    <col min="23" max="23" width="6.625" style="92" customWidth="1"/>
    <col min="24" max="24" width="5.625" style="92" customWidth="1"/>
    <col min="25" max="25" width="10.125" style="92" customWidth="1"/>
    <col min="26" max="26" width="2.625" style="92" customWidth="1"/>
    <col min="27" max="27" width="3.625" style="92" customWidth="1"/>
    <col min="28" max="16384" width="9" style="92"/>
  </cols>
  <sheetData>
    <row r="1" spans="1:27" ht="30" customHeight="1" x14ac:dyDescent="0.15">
      <c r="A1" s="437" t="s">
        <v>610</v>
      </c>
      <c r="B1" s="90"/>
      <c r="C1" s="91" t="s">
        <v>157</v>
      </c>
      <c r="D1" s="91"/>
      <c r="U1" s="93"/>
      <c r="V1" s="93"/>
      <c r="W1" s="436" t="s">
        <v>615</v>
      </c>
      <c r="X1" s="94"/>
      <c r="Y1" s="94"/>
      <c r="Z1" s="94"/>
      <c r="AA1" s="95"/>
    </row>
    <row r="2" spans="1:27" ht="15" hidden="1" customHeight="1" x14ac:dyDescent="0.15">
      <c r="A2" s="437" t="s">
        <v>14</v>
      </c>
      <c r="B2" s="90"/>
      <c r="C2" s="96"/>
      <c r="D2" s="96"/>
      <c r="E2" s="96"/>
      <c r="F2" s="96"/>
      <c r="G2" s="96"/>
      <c r="H2" s="96"/>
      <c r="AA2" s="95"/>
    </row>
    <row r="3" spans="1:27" ht="30" customHeight="1" x14ac:dyDescent="0.15">
      <c r="A3" s="438" t="s">
        <v>616</v>
      </c>
      <c r="B3" s="97"/>
      <c r="C3" s="92" t="s">
        <v>113</v>
      </c>
      <c r="AA3" s="95"/>
    </row>
    <row r="4" spans="1:27" ht="5.25" customHeight="1" x14ac:dyDescent="0.15">
      <c r="A4" s="97"/>
      <c r="B4" s="97"/>
      <c r="C4" s="98"/>
      <c r="D4" s="99"/>
      <c r="E4" s="99"/>
      <c r="F4" s="99"/>
      <c r="G4" s="99"/>
      <c r="H4" s="99"/>
      <c r="I4" s="99"/>
      <c r="J4" s="99"/>
      <c r="K4" s="99"/>
      <c r="L4" s="99"/>
      <c r="M4" s="99"/>
      <c r="N4" s="99"/>
      <c r="O4" s="99"/>
      <c r="P4" s="99"/>
      <c r="Q4" s="99"/>
      <c r="R4" s="99"/>
      <c r="S4" s="99"/>
      <c r="T4" s="99"/>
      <c r="U4" s="99"/>
      <c r="V4" s="99"/>
      <c r="W4" s="99"/>
      <c r="X4" s="99"/>
      <c r="Y4" s="99"/>
      <c r="Z4" s="100"/>
    </row>
    <row r="5" spans="1:27" ht="15" customHeight="1" x14ac:dyDescent="0.15">
      <c r="A5" s="97"/>
      <c r="B5" s="101"/>
      <c r="C5" s="102" t="s">
        <v>109</v>
      </c>
      <c r="D5" s="103"/>
      <c r="E5" s="103"/>
      <c r="F5" s="103"/>
      <c r="G5" s="103"/>
      <c r="H5" s="103"/>
      <c r="I5" s="103"/>
      <c r="J5" s="103"/>
      <c r="K5" s="103"/>
      <c r="L5" s="103"/>
      <c r="M5" s="103"/>
      <c r="N5" s="103"/>
      <c r="O5" s="103"/>
      <c r="P5" s="103"/>
      <c r="Q5" s="103"/>
      <c r="R5" s="103"/>
      <c r="S5" s="103"/>
      <c r="T5" s="103"/>
      <c r="U5" s="103"/>
      <c r="V5" s="103"/>
      <c r="W5" s="103"/>
      <c r="X5" s="103"/>
      <c r="Y5" s="103"/>
      <c r="Z5" s="104"/>
    </row>
    <row r="6" spans="1:27" ht="15" customHeight="1" x14ac:dyDescent="0.15">
      <c r="A6" s="97"/>
      <c r="B6" s="97"/>
      <c r="C6" s="102" t="s">
        <v>11</v>
      </c>
      <c r="D6" s="103"/>
      <c r="E6" s="103"/>
      <c r="F6" s="103"/>
      <c r="G6" s="103"/>
      <c r="H6" s="103"/>
      <c r="I6" s="103"/>
      <c r="J6" s="103"/>
      <c r="K6" s="103"/>
      <c r="L6" s="103"/>
      <c r="M6" s="103"/>
      <c r="N6" s="103"/>
      <c r="O6" s="103"/>
      <c r="P6" s="103"/>
      <c r="Q6" s="103"/>
      <c r="R6" s="103"/>
      <c r="S6" s="103"/>
      <c r="T6" s="103"/>
      <c r="U6" s="103"/>
      <c r="V6" s="103"/>
      <c r="W6" s="103"/>
      <c r="X6" s="103"/>
      <c r="Y6" s="103"/>
      <c r="Z6" s="104"/>
    </row>
    <row r="7" spans="1:27" ht="15" customHeight="1" x14ac:dyDescent="0.15">
      <c r="A7" s="97"/>
      <c r="B7" s="97"/>
      <c r="C7" s="102" t="s">
        <v>12</v>
      </c>
      <c r="D7" s="103"/>
      <c r="E7" s="103"/>
      <c r="F7" s="103"/>
      <c r="G7" s="103"/>
      <c r="H7" s="103"/>
      <c r="I7" s="103"/>
      <c r="J7" s="103"/>
      <c r="K7" s="103"/>
      <c r="L7" s="103"/>
      <c r="M7" s="103"/>
      <c r="N7" s="103"/>
      <c r="O7" s="103"/>
      <c r="P7" s="103"/>
      <c r="Q7" s="103"/>
      <c r="R7" s="103"/>
      <c r="S7" s="103"/>
      <c r="T7" s="103"/>
      <c r="U7" s="103"/>
      <c r="V7" s="103"/>
      <c r="W7" s="103"/>
      <c r="X7" s="103"/>
      <c r="Y7" s="103"/>
      <c r="Z7" s="104"/>
    </row>
    <row r="8" spans="1:27" ht="15" hidden="1" customHeight="1" x14ac:dyDescent="0.15">
      <c r="A8" s="97"/>
      <c r="B8" s="97"/>
      <c r="C8" s="102"/>
      <c r="D8" s="103"/>
      <c r="E8" s="103"/>
      <c r="F8" s="103"/>
      <c r="G8" s="103"/>
      <c r="H8" s="103"/>
      <c r="I8" s="103"/>
      <c r="J8" s="103"/>
      <c r="K8" s="103"/>
      <c r="L8" s="103"/>
      <c r="M8" s="103"/>
      <c r="N8" s="103"/>
      <c r="O8" s="103"/>
      <c r="P8" s="103"/>
      <c r="Q8" s="103"/>
      <c r="R8" s="103"/>
      <c r="S8" s="103"/>
      <c r="T8" s="103"/>
      <c r="U8" s="103"/>
      <c r="V8" s="103"/>
      <c r="W8" s="103"/>
      <c r="X8" s="103"/>
      <c r="Y8" s="103"/>
      <c r="Z8" s="104"/>
    </row>
    <row r="9" spans="1:27" ht="5.25" customHeight="1" x14ac:dyDescent="0.15">
      <c r="A9" s="97"/>
      <c r="B9" s="97"/>
      <c r="C9" s="105"/>
      <c r="D9" s="106"/>
      <c r="E9" s="106"/>
      <c r="F9" s="106"/>
      <c r="G9" s="106"/>
      <c r="H9" s="106"/>
      <c r="I9" s="106"/>
      <c r="J9" s="106"/>
      <c r="K9" s="106"/>
      <c r="L9" s="106"/>
      <c r="M9" s="106"/>
      <c r="N9" s="106"/>
      <c r="O9" s="106"/>
      <c r="P9" s="106"/>
      <c r="Q9" s="106"/>
      <c r="R9" s="106"/>
      <c r="S9" s="106"/>
      <c r="T9" s="106"/>
      <c r="U9" s="106"/>
      <c r="V9" s="106"/>
      <c r="W9" s="106"/>
      <c r="X9" s="106"/>
      <c r="Y9" s="106"/>
      <c r="Z9" s="107"/>
    </row>
    <row r="10" spans="1:27" ht="30" customHeight="1" x14ac:dyDescent="0.15">
      <c r="A10" s="97"/>
      <c r="B10" s="97"/>
    </row>
    <row r="11" spans="1:27" ht="15.75" hidden="1" customHeight="1" x14ac:dyDescent="0.15">
      <c r="A11" s="108"/>
      <c r="B11" s="97"/>
    </row>
    <row r="12" spans="1:27" ht="15.75" hidden="1" customHeight="1" x14ac:dyDescent="0.15">
      <c r="A12" s="108"/>
      <c r="B12" s="97"/>
    </row>
    <row r="13" spans="1:27" ht="20.100000000000001" customHeight="1" x14ac:dyDescent="0.15">
      <c r="A13" s="97"/>
      <c r="B13" s="97"/>
      <c r="C13" s="109" t="s">
        <v>41</v>
      </c>
      <c r="D13" s="110"/>
      <c r="E13" s="110"/>
      <c r="F13" s="110"/>
      <c r="G13" s="110"/>
      <c r="H13" s="111"/>
    </row>
    <row r="14" spans="1:27" ht="15" customHeight="1" x14ac:dyDescent="0.15">
      <c r="A14" s="97"/>
      <c r="B14" s="97"/>
      <c r="C14" s="112"/>
      <c r="D14" s="113"/>
      <c r="E14" s="113"/>
      <c r="F14" s="113"/>
      <c r="G14" s="113"/>
      <c r="H14" s="113"/>
      <c r="I14" s="114"/>
      <c r="J14" s="114"/>
      <c r="K14" s="114"/>
      <c r="L14" s="114"/>
      <c r="M14" s="114"/>
      <c r="N14" s="114"/>
      <c r="O14" s="114"/>
      <c r="P14" s="114"/>
      <c r="Q14" s="114"/>
      <c r="R14" s="114"/>
      <c r="S14" s="114"/>
      <c r="T14" s="114"/>
      <c r="U14" s="114"/>
      <c r="V14" s="114"/>
      <c r="W14" s="114"/>
      <c r="X14" s="114"/>
      <c r="Y14" s="114"/>
      <c r="Z14" s="115"/>
    </row>
    <row r="15" spans="1:27" ht="15.75" hidden="1" customHeight="1" x14ac:dyDescent="0.15">
      <c r="A15" s="97"/>
      <c r="B15" s="97"/>
      <c r="C15" s="116"/>
      <c r="D15" s="117"/>
      <c r="E15" s="118"/>
      <c r="F15" s="118"/>
      <c r="G15" s="118"/>
      <c r="H15" s="118"/>
      <c r="I15" s="119"/>
      <c r="J15" s="120"/>
      <c r="K15" s="120"/>
      <c r="L15" s="120"/>
      <c r="M15" s="120"/>
      <c r="N15" s="120"/>
      <c r="O15" s="120"/>
      <c r="P15" s="120"/>
      <c r="Q15" s="120"/>
      <c r="R15" s="120"/>
      <c r="S15" s="120"/>
      <c r="T15" s="120"/>
      <c r="U15" s="120"/>
      <c r="V15" s="120"/>
      <c r="W15" s="120"/>
      <c r="X15" s="120"/>
      <c r="Y15" s="120"/>
      <c r="Z15" s="121"/>
    </row>
    <row r="16" spans="1:27" ht="15.75" hidden="1" customHeight="1" x14ac:dyDescent="0.15">
      <c r="A16" s="97"/>
      <c r="B16" s="97"/>
      <c r="C16" s="116"/>
      <c r="D16" s="117"/>
      <c r="E16" s="122"/>
      <c r="F16" s="122"/>
      <c r="G16" s="122"/>
      <c r="H16" s="122"/>
      <c r="I16" s="119"/>
      <c r="J16" s="123"/>
      <c r="K16" s="123"/>
      <c r="L16" s="123"/>
      <c r="M16" s="123"/>
      <c r="N16" s="123"/>
      <c r="O16" s="123"/>
      <c r="P16" s="123"/>
      <c r="Q16" s="123"/>
      <c r="R16" s="123"/>
      <c r="S16" s="123"/>
      <c r="T16" s="123"/>
      <c r="U16" s="123"/>
      <c r="V16" s="123"/>
      <c r="W16" s="123"/>
      <c r="X16" s="123"/>
      <c r="Y16" s="123"/>
      <c r="Z16" s="121"/>
    </row>
    <row r="17" spans="1:26" ht="15.75" hidden="1" customHeight="1" x14ac:dyDescent="0.15">
      <c r="A17" s="97"/>
      <c r="B17" s="97"/>
      <c r="C17" s="116"/>
      <c r="D17" s="117"/>
      <c r="E17" s="122"/>
      <c r="F17" s="122"/>
      <c r="G17" s="122"/>
      <c r="H17" s="122"/>
      <c r="I17" s="119"/>
      <c r="J17" s="123"/>
      <c r="K17" s="123"/>
      <c r="L17" s="123"/>
      <c r="M17" s="123"/>
      <c r="N17" s="123"/>
      <c r="O17" s="123"/>
      <c r="P17" s="123"/>
      <c r="Q17" s="123"/>
      <c r="R17" s="123"/>
      <c r="S17" s="123"/>
      <c r="T17" s="123"/>
      <c r="U17" s="123"/>
      <c r="V17" s="123"/>
      <c r="W17" s="123"/>
      <c r="X17" s="123"/>
      <c r="Y17" s="123"/>
      <c r="Z17" s="121"/>
    </row>
    <row r="18" spans="1:26" ht="15.75" hidden="1" customHeight="1" x14ac:dyDescent="0.15">
      <c r="A18" s="97"/>
      <c r="B18" s="97"/>
      <c r="C18" s="116"/>
      <c r="D18" s="117"/>
      <c r="E18" s="122"/>
      <c r="F18" s="122"/>
      <c r="G18" s="122"/>
      <c r="H18" s="122"/>
      <c r="I18" s="119"/>
      <c r="J18" s="123"/>
      <c r="K18" s="123"/>
      <c r="L18" s="123"/>
      <c r="M18" s="123"/>
      <c r="N18" s="123"/>
      <c r="O18" s="123"/>
      <c r="P18" s="123"/>
      <c r="Q18" s="123"/>
      <c r="R18" s="123"/>
      <c r="S18" s="123"/>
      <c r="T18" s="123"/>
      <c r="U18" s="123"/>
      <c r="V18" s="123"/>
      <c r="W18" s="123"/>
      <c r="X18" s="123"/>
      <c r="Y18" s="123"/>
      <c r="Z18" s="121"/>
    </row>
    <row r="19" spans="1:26" ht="15.75" hidden="1" customHeight="1" x14ac:dyDescent="0.15">
      <c r="A19" s="97"/>
      <c r="B19" s="97"/>
      <c r="C19" s="116"/>
      <c r="D19" s="117"/>
      <c r="E19" s="122"/>
      <c r="F19" s="122"/>
      <c r="G19" s="122"/>
      <c r="H19" s="122"/>
      <c r="I19" s="119"/>
      <c r="J19" s="123"/>
      <c r="K19" s="123"/>
      <c r="L19" s="123"/>
      <c r="M19" s="123"/>
      <c r="N19" s="123"/>
      <c r="O19" s="123"/>
      <c r="P19" s="123"/>
      <c r="Q19" s="123"/>
      <c r="R19" s="123"/>
      <c r="S19" s="123"/>
      <c r="T19" s="123"/>
      <c r="U19" s="123"/>
      <c r="V19" s="123"/>
      <c r="W19" s="123"/>
      <c r="X19" s="123"/>
      <c r="Y19" s="123"/>
      <c r="Z19" s="121"/>
    </row>
    <row r="20" spans="1:26" ht="20.100000000000001" customHeight="1" x14ac:dyDescent="0.15">
      <c r="A20" s="97">
        <f>IFERROR(IF(TRIM($I20)="",1001,0),3)</f>
        <v>1001</v>
      </c>
      <c r="B20" s="97"/>
      <c r="C20" s="116"/>
      <c r="D20" s="117">
        <v>1</v>
      </c>
      <c r="E20" s="92" t="s">
        <v>42</v>
      </c>
      <c r="I20" s="39"/>
      <c r="J20" s="40"/>
      <c r="K20" s="40"/>
      <c r="L20" s="40"/>
      <c r="M20" s="40"/>
      <c r="N20" s="122"/>
      <c r="O20" s="122"/>
      <c r="P20" s="122"/>
      <c r="Q20" s="122"/>
      <c r="R20" s="122"/>
      <c r="S20" s="122"/>
      <c r="T20" s="122"/>
      <c r="U20" s="122"/>
      <c r="V20" s="122"/>
      <c r="W20" s="122"/>
      <c r="X20" s="122"/>
      <c r="Y20" s="122"/>
      <c r="Z20" s="121"/>
    </row>
    <row r="21" spans="1:26" ht="20.100000000000001" customHeight="1" x14ac:dyDescent="0.15">
      <c r="A21" s="97"/>
      <c r="B21" s="97"/>
      <c r="C21" s="116"/>
      <c r="D21" s="117"/>
      <c r="E21" s="122"/>
      <c r="F21" s="122"/>
      <c r="G21" s="122"/>
      <c r="H21" s="122"/>
      <c r="I21" s="119"/>
      <c r="J21" s="124" t="s">
        <v>106</v>
      </c>
      <c r="K21" s="123"/>
      <c r="L21" s="123"/>
      <c r="M21" s="123"/>
      <c r="N21" s="123"/>
      <c r="O21" s="123"/>
      <c r="P21" s="123"/>
      <c r="Q21" s="123"/>
      <c r="R21" s="123"/>
      <c r="S21" s="123"/>
      <c r="T21" s="123"/>
      <c r="U21" s="123"/>
      <c r="V21" s="123"/>
      <c r="W21" s="123"/>
      <c r="X21" s="123"/>
      <c r="Y21" s="123"/>
      <c r="Z21" s="121"/>
    </row>
    <row r="22" spans="1:26" ht="20.100000000000001" customHeight="1" x14ac:dyDescent="0.15">
      <c r="A22" s="97">
        <f>IFERROR(IF(AND(TRIM($I22)&lt;&gt;"", OR(ISERROR(FIND("@"&amp;LEFT($I22,3)&amp;"@", 都道府県3))=FALSE, ISERROR(FIND("@"&amp;LEFT($I22,4)&amp;"@",都道府県4))=FALSE))=FALSE,1001,0),3)</f>
        <v>1001</v>
      </c>
      <c r="B22" s="97"/>
      <c r="C22" s="116"/>
      <c r="D22" s="117">
        <v>2</v>
      </c>
      <c r="E22" s="92" t="s">
        <v>43</v>
      </c>
      <c r="I22" s="41"/>
      <c r="J22" s="41"/>
      <c r="K22" s="41"/>
      <c r="L22" s="41"/>
      <c r="M22" s="41"/>
      <c r="N22" s="41"/>
      <c r="O22" s="41"/>
      <c r="P22" s="41"/>
      <c r="Q22" s="42"/>
      <c r="R22" s="41"/>
      <c r="S22" s="41"/>
      <c r="T22" s="41"/>
      <c r="U22" s="41"/>
      <c r="V22" s="41"/>
      <c r="W22" s="41"/>
      <c r="X22" s="41"/>
      <c r="Y22" s="41"/>
      <c r="Z22" s="121"/>
    </row>
    <row r="23" spans="1:26" ht="20.100000000000001" customHeight="1" x14ac:dyDescent="0.15">
      <c r="A23" s="97"/>
      <c r="B23" s="97"/>
      <c r="C23" s="116"/>
      <c r="D23" s="117"/>
      <c r="E23" s="122"/>
      <c r="F23" s="122"/>
      <c r="G23" s="122"/>
      <c r="H23" s="122"/>
      <c r="I23" s="119"/>
      <c r="J23" s="124" t="s">
        <v>44</v>
      </c>
      <c r="K23" s="123"/>
      <c r="L23" s="123"/>
      <c r="M23" s="123"/>
      <c r="N23" s="123"/>
      <c r="O23" s="123"/>
      <c r="P23" s="123"/>
      <c r="Q23" s="123"/>
      <c r="R23" s="123"/>
      <c r="S23" s="123"/>
      <c r="T23" s="123"/>
      <c r="U23" s="123"/>
      <c r="V23" s="123"/>
      <c r="W23" s="123"/>
      <c r="X23" s="123"/>
      <c r="Y23" s="123"/>
      <c r="Z23" s="121"/>
    </row>
    <row r="24" spans="1:26" ht="20.100000000000001" customHeight="1" x14ac:dyDescent="0.15">
      <c r="A24" s="97">
        <f>IFERROR(IF(TRIM($I24)="",1001,0),3)</f>
        <v>1001</v>
      </c>
      <c r="B24" s="97"/>
      <c r="C24" s="116"/>
      <c r="D24" s="117">
        <v>3</v>
      </c>
      <c r="E24" s="92" t="s">
        <v>45</v>
      </c>
      <c r="I24" s="37"/>
      <c r="J24" s="37"/>
      <c r="K24" s="37"/>
      <c r="L24" s="37"/>
      <c r="M24" s="37"/>
      <c r="N24" s="37"/>
      <c r="O24" s="37"/>
      <c r="P24" s="37"/>
      <c r="Q24" s="38"/>
      <c r="R24" s="37"/>
      <c r="S24" s="37"/>
      <c r="T24" s="37"/>
      <c r="U24" s="37"/>
      <c r="V24" s="37"/>
      <c r="W24" s="37"/>
      <c r="X24" s="37"/>
      <c r="Y24" s="37"/>
      <c r="Z24" s="121"/>
    </row>
    <row r="25" spans="1:26" ht="20.100000000000001" customHeight="1" x14ac:dyDescent="0.15">
      <c r="A25" s="97"/>
      <c r="B25" s="97"/>
      <c r="C25" s="125"/>
      <c r="D25" s="122"/>
      <c r="E25" s="122"/>
      <c r="F25" s="122"/>
      <c r="G25" s="122"/>
      <c r="H25" s="122"/>
      <c r="I25" s="119"/>
      <c r="J25" s="124" t="s">
        <v>100</v>
      </c>
      <c r="K25" s="123"/>
      <c r="L25" s="123"/>
      <c r="M25" s="123"/>
      <c r="N25" s="123"/>
      <c r="O25" s="123"/>
      <c r="P25" s="123"/>
      <c r="Q25" s="123"/>
      <c r="R25" s="123"/>
      <c r="S25" s="123"/>
      <c r="T25" s="123"/>
      <c r="U25" s="123"/>
      <c r="V25" s="123"/>
      <c r="W25" s="123"/>
      <c r="X25" s="123"/>
      <c r="Y25" s="123"/>
      <c r="Z25" s="121"/>
    </row>
    <row r="26" spans="1:26" ht="20.100000000000001" customHeight="1" x14ac:dyDescent="0.15">
      <c r="A26" s="97">
        <f>IFERROR(IF(TRIM($I26)="",1001,0),3)</f>
        <v>1001</v>
      </c>
      <c r="B26" s="97"/>
      <c r="C26" s="116"/>
      <c r="D26" s="117">
        <v>4</v>
      </c>
      <c r="E26" s="92" t="s">
        <v>46</v>
      </c>
      <c r="I26" s="37"/>
      <c r="J26" s="37"/>
      <c r="K26" s="37"/>
      <c r="L26" s="37"/>
      <c r="M26" s="37"/>
      <c r="N26" s="37"/>
      <c r="O26" s="37"/>
      <c r="P26" s="37"/>
      <c r="Q26" s="38"/>
      <c r="R26" s="37"/>
      <c r="S26" s="37"/>
      <c r="T26" s="37"/>
      <c r="U26" s="37"/>
      <c r="V26" s="37"/>
      <c r="W26" s="37"/>
      <c r="X26" s="37"/>
      <c r="Y26" s="37"/>
      <c r="Z26" s="121"/>
    </row>
    <row r="27" spans="1:26" ht="20.100000000000001" customHeight="1" x14ac:dyDescent="0.15">
      <c r="A27" s="97"/>
      <c r="B27" s="97"/>
      <c r="C27" s="125"/>
      <c r="D27" s="122"/>
      <c r="E27" s="122"/>
      <c r="F27" s="122"/>
      <c r="G27" s="122"/>
      <c r="H27" s="122"/>
      <c r="I27" s="119"/>
      <c r="J27" s="124" t="s">
        <v>101</v>
      </c>
      <c r="K27" s="123"/>
      <c r="L27" s="123"/>
      <c r="M27" s="123"/>
      <c r="N27" s="123"/>
      <c r="O27" s="123"/>
      <c r="P27" s="123"/>
      <c r="Q27" s="126"/>
      <c r="R27" s="123"/>
      <c r="S27" s="123"/>
      <c r="T27" s="123"/>
      <c r="U27" s="123"/>
      <c r="V27" s="123"/>
      <c r="W27" s="123"/>
      <c r="X27" s="123"/>
      <c r="Y27" s="123"/>
      <c r="Z27" s="127"/>
    </row>
    <row r="28" spans="1:26" ht="20.100000000000001" customHeight="1" x14ac:dyDescent="0.15">
      <c r="A28" s="97">
        <f>IFERROR(IF(TRIM($I28)="",1001,0),3)</f>
        <v>1001</v>
      </c>
      <c r="B28" s="97"/>
      <c r="C28" s="116"/>
      <c r="D28" s="117">
        <v>5</v>
      </c>
      <c r="E28" s="92" t="s">
        <v>47</v>
      </c>
      <c r="I28" s="37"/>
      <c r="J28" s="37"/>
      <c r="K28" s="37"/>
      <c r="L28" s="37"/>
      <c r="M28" s="37"/>
      <c r="N28" s="37"/>
      <c r="O28" s="37"/>
      <c r="P28" s="37"/>
      <c r="Q28" s="37"/>
      <c r="R28" s="37"/>
      <c r="S28" s="37"/>
      <c r="T28" s="37"/>
      <c r="U28" s="37"/>
      <c r="V28" s="37"/>
      <c r="W28" s="37"/>
      <c r="X28" s="37"/>
      <c r="Y28" s="37"/>
      <c r="Z28" s="121"/>
    </row>
    <row r="29" spans="1:26" ht="20.100000000000001" customHeight="1" x14ac:dyDescent="0.15">
      <c r="A29" s="97"/>
      <c r="B29" s="97"/>
      <c r="C29" s="125"/>
      <c r="D29" s="122"/>
      <c r="E29" s="122"/>
      <c r="F29" s="122"/>
      <c r="G29" s="122"/>
      <c r="H29" s="122"/>
      <c r="I29" s="119"/>
      <c r="J29" s="124" t="s">
        <v>48</v>
      </c>
      <c r="K29" s="123"/>
      <c r="L29" s="123"/>
      <c r="M29" s="123"/>
      <c r="N29" s="123"/>
      <c r="O29" s="123"/>
      <c r="P29" s="123"/>
      <c r="Q29" s="123"/>
      <c r="R29" s="123"/>
      <c r="S29" s="123"/>
      <c r="T29" s="123"/>
      <c r="U29" s="123"/>
      <c r="V29" s="123"/>
      <c r="W29" s="123"/>
      <c r="X29" s="123"/>
      <c r="Y29" s="123"/>
      <c r="Z29" s="127"/>
    </row>
    <row r="30" spans="1:26" ht="20.100000000000001" customHeight="1" x14ac:dyDescent="0.15">
      <c r="A30" s="97">
        <f>IFERROR(IF(OR(TRIM($I30)="", NOT(OR(IFERROR(SEARCH(" ",$I30),0)&gt;0, IFERROR(SEARCH("　",$I30),0)&gt;0))),1001,0),3)</f>
        <v>1001</v>
      </c>
      <c r="B30" s="97"/>
      <c r="C30" s="116"/>
      <c r="D30" s="117">
        <v>6</v>
      </c>
      <c r="E30" s="92" t="s">
        <v>49</v>
      </c>
      <c r="I30" s="37"/>
      <c r="J30" s="37"/>
      <c r="K30" s="37"/>
      <c r="L30" s="37"/>
      <c r="M30" s="37"/>
      <c r="N30" s="37"/>
      <c r="O30" s="37"/>
      <c r="P30" s="37"/>
      <c r="Q30" s="37"/>
      <c r="R30" s="37"/>
      <c r="S30" s="37"/>
      <c r="T30" s="37"/>
      <c r="U30" s="37"/>
      <c r="V30" s="37"/>
      <c r="W30" s="37"/>
      <c r="X30" s="37"/>
      <c r="Y30" s="37"/>
      <c r="Z30" s="121"/>
    </row>
    <row r="31" spans="1:26" ht="20.100000000000001" customHeight="1" x14ac:dyDescent="0.15">
      <c r="A31" s="97"/>
      <c r="B31" s="97"/>
      <c r="C31" s="125"/>
      <c r="D31" s="122"/>
      <c r="E31" s="122"/>
      <c r="F31" s="122"/>
      <c r="G31" s="122"/>
      <c r="H31" s="122"/>
      <c r="I31" s="128"/>
      <c r="J31" s="124" t="s">
        <v>50</v>
      </c>
      <c r="K31" s="124"/>
      <c r="L31" s="124"/>
      <c r="M31" s="124"/>
      <c r="N31" s="124"/>
      <c r="O31" s="124"/>
      <c r="P31" s="124"/>
      <c r="Q31" s="124"/>
      <c r="R31" s="124"/>
      <c r="S31" s="124"/>
      <c r="T31" s="124"/>
      <c r="U31" s="124"/>
      <c r="V31" s="124"/>
      <c r="W31" s="124"/>
      <c r="X31" s="124"/>
      <c r="Y31" s="124"/>
      <c r="Z31" s="127"/>
    </row>
    <row r="32" spans="1:26" ht="20.100000000000001" customHeight="1" x14ac:dyDescent="0.15">
      <c r="A32" s="97">
        <f>IFERROR(IF(OR(TRIM($I32)="", NOT(OR(IFERROR(SEARCH(" ",$I32),0)&gt;0, IFERROR(SEARCH("　",$I32),0)&gt;0))),1001,0),3)</f>
        <v>1001</v>
      </c>
      <c r="B32" s="97"/>
      <c r="C32" s="116"/>
      <c r="D32" s="117">
        <v>7</v>
      </c>
      <c r="E32" s="92" t="s">
        <v>51</v>
      </c>
      <c r="I32" s="37"/>
      <c r="J32" s="37"/>
      <c r="K32" s="37"/>
      <c r="L32" s="37"/>
      <c r="M32" s="37"/>
      <c r="N32" s="37"/>
      <c r="O32" s="37"/>
      <c r="P32" s="37"/>
      <c r="Q32" s="37"/>
      <c r="R32" s="37"/>
      <c r="S32" s="37"/>
      <c r="T32" s="37"/>
      <c r="U32" s="37"/>
      <c r="V32" s="37"/>
      <c r="W32" s="37"/>
      <c r="X32" s="37"/>
      <c r="Y32" s="37"/>
      <c r="Z32" s="121"/>
    </row>
    <row r="33" spans="1:27" ht="20.100000000000001" customHeight="1" x14ac:dyDescent="0.15">
      <c r="A33" s="97"/>
      <c r="B33" s="97"/>
      <c r="C33" s="125"/>
      <c r="D33" s="122"/>
      <c r="E33" s="122"/>
      <c r="F33" s="122"/>
      <c r="G33" s="122"/>
      <c r="H33" s="122"/>
      <c r="I33" s="128"/>
      <c r="J33" s="124" t="s">
        <v>52</v>
      </c>
      <c r="K33" s="124"/>
      <c r="L33" s="124"/>
      <c r="M33" s="124"/>
      <c r="N33" s="124"/>
      <c r="O33" s="124"/>
      <c r="P33" s="124"/>
      <c r="Q33" s="124"/>
      <c r="R33" s="124"/>
      <c r="S33" s="124"/>
      <c r="T33" s="124"/>
      <c r="U33" s="124"/>
      <c r="V33" s="124"/>
      <c r="W33" s="124"/>
      <c r="X33" s="124"/>
      <c r="Y33" s="124"/>
      <c r="Z33" s="121"/>
    </row>
    <row r="34" spans="1:27" ht="20.100000000000001" customHeight="1" x14ac:dyDescent="0.15">
      <c r="A34" s="97">
        <f>IFERROR(IF(NOT(AND(TRIM($I34)&lt;&gt;"",ISNUMBER(VALUE(SUBSTITUTE($I34,"-",""))), IFERROR(SEARCH("-",$I34),0)&gt;0)),1001,0),3)</f>
        <v>1001</v>
      </c>
      <c r="B34" s="97"/>
      <c r="C34" s="116"/>
      <c r="D34" s="117">
        <v>8</v>
      </c>
      <c r="E34" s="92" t="s">
        <v>53</v>
      </c>
      <c r="I34" s="37"/>
      <c r="J34" s="37"/>
      <c r="K34" s="37"/>
      <c r="L34" s="37"/>
      <c r="M34" s="37"/>
      <c r="O34" s="129" t="s">
        <v>54</v>
      </c>
      <c r="P34" s="1"/>
      <c r="Q34" s="92" t="s">
        <v>55</v>
      </c>
      <c r="Y34" s="123"/>
      <c r="Z34" s="121"/>
    </row>
    <row r="35" spans="1:27" ht="20.100000000000001" customHeight="1" x14ac:dyDescent="0.15">
      <c r="A35" s="97"/>
      <c r="B35" s="97"/>
      <c r="C35" s="125"/>
      <c r="D35" s="122"/>
      <c r="E35" s="122"/>
      <c r="F35" s="122"/>
      <c r="G35" s="122"/>
      <c r="H35" s="122"/>
      <c r="I35" s="119"/>
      <c r="J35" s="124" t="s">
        <v>56</v>
      </c>
      <c r="K35" s="123"/>
      <c r="L35" s="123"/>
      <c r="M35" s="123"/>
      <c r="N35" s="123"/>
      <c r="O35" s="123"/>
      <c r="P35" s="123"/>
      <c r="Q35" s="123"/>
      <c r="R35" s="123"/>
      <c r="S35" s="123"/>
      <c r="T35" s="123"/>
      <c r="U35" s="123"/>
      <c r="V35" s="123"/>
      <c r="W35" s="123"/>
      <c r="X35" s="123"/>
      <c r="Y35" s="123"/>
      <c r="Z35" s="121"/>
    </row>
    <row r="36" spans="1:27" ht="20.100000000000001" customHeight="1" x14ac:dyDescent="0.15">
      <c r="A36" s="97">
        <f>IFERROR(IF(AND(TRIM($I36)&lt;&gt;"", NOT(AND(ISNUMBER(VALUE(SUBSTITUTE($I36,"-",""))), IFERROR(SEARCH("-",$I36),0)&gt;0))),1001,0),3)</f>
        <v>0</v>
      </c>
      <c r="B36" s="97"/>
      <c r="C36" s="116"/>
      <c r="D36" s="117">
        <v>9</v>
      </c>
      <c r="E36" s="92" t="s">
        <v>57</v>
      </c>
      <c r="I36" s="37"/>
      <c r="J36" s="37"/>
      <c r="K36" s="37"/>
      <c r="L36" s="37"/>
      <c r="M36" s="37"/>
      <c r="N36" s="123"/>
      <c r="O36" s="123"/>
      <c r="P36" s="123"/>
      <c r="Q36" s="123"/>
      <c r="R36" s="123"/>
      <c r="S36" s="123"/>
      <c r="T36" s="123"/>
      <c r="U36" s="123"/>
      <c r="V36" s="123"/>
      <c r="W36" s="123"/>
      <c r="X36" s="123"/>
      <c r="Y36" s="123"/>
      <c r="Z36" s="121"/>
    </row>
    <row r="37" spans="1:27" ht="20.100000000000001" customHeight="1" x14ac:dyDescent="0.15">
      <c r="A37" s="97"/>
      <c r="B37" s="97"/>
      <c r="C37" s="125"/>
      <c r="D37" s="122"/>
      <c r="E37" s="122"/>
      <c r="F37" s="122"/>
      <c r="G37" s="122"/>
      <c r="H37" s="122"/>
      <c r="I37" s="119"/>
      <c r="J37" s="124" t="s">
        <v>56</v>
      </c>
      <c r="K37" s="123"/>
      <c r="L37" s="123"/>
      <c r="M37" s="123"/>
      <c r="N37" s="123"/>
      <c r="O37" s="123"/>
      <c r="P37" s="123"/>
      <c r="Q37" s="123"/>
      <c r="R37" s="123"/>
      <c r="S37" s="123"/>
      <c r="T37" s="123"/>
      <c r="U37" s="123"/>
      <c r="V37" s="123"/>
      <c r="W37" s="123"/>
      <c r="X37" s="123"/>
      <c r="Y37" s="123"/>
      <c r="Z37" s="121"/>
    </row>
    <row r="38" spans="1:27" ht="20.100000000000001" customHeight="1" x14ac:dyDescent="0.15">
      <c r="A38" s="97">
        <f>IFERROR(IF(AND(TRIM($I38)&lt;&gt;"", NOT(IFERROR(SEARCH("@",$I38),0)&gt;0)),1001,0),3)</f>
        <v>0</v>
      </c>
      <c r="B38" s="97"/>
      <c r="C38" s="125"/>
      <c r="D38" s="117">
        <v>10</v>
      </c>
      <c r="E38" s="92" t="s">
        <v>58</v>
      </c>
      <c r="I38" s="37"/>
      <c r="J38" s="37"/>
      <c r="K38" s="37"/>
      <c r="L38" s="37"/>
      <c r="M38" s="37"/>
      <c r="N38" s="37"/>
      <c r="O38" s="37"/>
      <c r="P38" s="37"/>
      <c r="Q38" s="43"/>
      <c r="R38" s="37"/>
      <c r="S38" s="37"/>
      <c r="T38" s="37"/>
      <c r="U38" s="37"/>
      <c r="V38" s="37"/>
      <c r="W38" s="37"/>
      <c r="X38" s="37"/>
      <c r="Y38" s="37"/>
      <c r="Z38" s="121"/>
    </row>
    <row r="39" spans="1:27" ht="20.100000000000001" customHeight="1" x14ac:dyDescent="0.15">
      <c r="A39" s="97"/>
      <c r="B39" s="97"/>
      <c r="C39" s="125"/>
      <c r="D39" s="117"/>
      <c r="I39" s="119"/>
      <c r="J39" s="130" t="s">
        <v>104</v>
      </c>
      <c r="K39" s="131"/>
      <c r="L39" s="124"/>
      <c r="M39" s="124"/>
      <c r="N39" s="124"/>
      <c r="O39" s="124"/>
      <c r="P39" s="124"/>
      <c r="Q39" s="132"/>
      <c r="R39" s="124"/>
      <c r="S39" s="124"/>
      <c r="T39" s="124"/>
      <c r="U39" s="124"/>
      <c r="V39" s="124"/>
      <c r="W39" s="124"/>
      <c r="X39" s="124"/>
      <c r="Y39" s="124"/>
      <c r="Z39" s="122"/>
      <c r="AA39" s="133"/>
    </row>
    <row r="40" spans="1:27" ht="20.100000000000001" customHeight="1" x14ac:dyDescent="0.15">
      <c r="A40" s="97">
        <f>IFERROR(IF(AND($I40&lt;&gt;"一致する", $I40&lt;&gt;"一致しない"),1001,0),3)</f>
        <v>0</v>
      </c>
      <c r="B40" s="97"/>
      <c r="C40" s="116"/>
      <c r="D40" s="117">
        <v>11</v>
      </c>
      <c r="E40" s="92" t="s">
        <v>59</v>
      </c>
      <c r="I40" s="37" t="s">
        <v>60</v>
      </c>
      <c r="J40" s="37"/>
      <c r="K40" s="37"/>
      <c r="L40" s="37"/>
      <c r="M40" s="37"/>
      <c r="N40" s="122"/>
      <c r="O40" s="122"/>
      <c r="P40" s="122"/>
      <c r="Q40" s="122"/>
      <c r="R40" s="122"/>
      <c r="S40" s="122"/>
      <c r="T40" s="122"/>
      <c r="U40" s="122"/>
      <c r="V40" s="122"/>
      <c r="W40" s="122"/>
      <c r="X40" s="122"/>
      <c r="Y40" s="122"/>
      <c r="Z40" s="121"/>
      <c r="AA40" s="122"/>
    </row>
    <row r="41" spans="1:27" ht="20.100000000000001" customHeight="1" x14ac:dyDescent="0.15">
      <c r="A41" s="97"/>
      <c r="B41" s="97"/>
      <c r="C41" s="125"/>
      <c r="D41" s="122"/>
      <c r="E41" s="122"/>
      <c r="F41" s="122"/>
      <c r="G41" s="122"/>
      <c r="H41" s="122"/>
      <c r="I41" s="128"/>
      <c r="J41" s="134" t="s">
        <v>95</v>
      </c>
      <c r="K41" s="124"/>
      <c r="L41" s="124"/>
      <c r="M41" s="124"/>
      <c r="N41" s="124"/>
      <c r="O41" s="124"/>
      <c r="P41" s="124"/>
      <c r="Q41" s="124"/>
      <c r="R41" s="124"/>
      <c r="S41" s="124"/>
      <c r="T41" s="124"/>
      <c r="U41" s="124"/>
      <c r="V41" s="124"/>
      <c r="W41" s="124"/>
      <c r="X41" s="124"/>
      <c r="Y41" s="124"/>
      <c r="Z41" s="135"/>
      <c r="AA41" s="122"/>
    </row>
    <row r="42" spans="1:27" ht="20.100000000000001" customHeight="1" x14ac:dyDescent="0.15">
      <c r="A42" s="97"/>
      <c r="B42" s="97"/>
      <c r="C42" s="136"/>
      <c r="D42" s="137"/>
      <c r="E42" s="137"/>
      <c r="F42" s="137"/>
      <c r="G42" s="137"/>
      <c r="H42" s="137"/>
      <c r="I42" s="138"/>
      <c r="J42" s="138"/>
      <c r="K42" s="139"/>
      <c r="L42" s="138"/>
      <c r="M42" s="138"/>
      <c r="N42" s="138"/>
      <c r="O42" s="138"/>
      <c r="P42" s="138"/>
      <c r="Q42" s="138"/>
      <c r="R42" s="138"/>
      <c r="S42" s="138"/>
      <c r="T42" s="138"/>
      <c r="U42" s="138"/>
      <c r="V42" s="138"/>
      <c r="W42" s="138"/>
      <c r="X42" s="138"/>
      <c r="Y42" s="138"/>
      <c r="Z42" s="140"/>
    </row>
    <row r="43" spans="1:27" ht="15" customHeight="1" x14ac:dyDescent="0.15">
      <c r="A43" s="97"/>
      <c r="B43" s="97"/>
      <c r="C43" s="122"/>
      <c r="D43" s="122"/>
      <c r="E43" s="122"/>
      <c r="F43" s="122"/>
      <c r="G43" s="122"/>
      <c r="H43" s="122"/>
      <c r="I43" s="141"/>
      <c r="J43" s="142"/>
      <c r="K43" s="142"/>
      <c r="L43" s="142"/>
      <c r="M43" s="142"/>
      <c r="N43" s="142"/>
      <c r="O43" s="142"/>
      <c r="P43" s="142"/>
      <c r="Q43" s="142"/>
      <c r="R43" s="142"/>
      <c r="S43" s="142"/>
      <c r="T43" s="142"/>
      <c r="U43" s="142"/>
      <c r="V43" s="142"/>
      <c r="W43" s="142"/>
      <c r="X43" s="142"/>
      <c r="Y43" s="142"/>
      <c r="Z43" s="122"/>
    </row>
    <row r="44" spans="1:27" ht="15.75" hidden="1" customHeight="1" x14ac:dyDescent="0.15">
      <c r="A44" s="97"/>
      <c r="B44" s="97"/>
      <c r="C44" s="122"/>
      <c r="D44" s="122"/>
      <c r="E44" s="122"/>
      <c r="F44" s="122"/>
      <c r="G44" s="122"/>
      <c r="H44" s="122"/>
      <c r="I44" s="142"/>
      <c r="J44" s="122"/>
      <c r="K44" s="122"/>
      <c r="L44" s="122"/>
      <c r="M44" s="122"/>
      <c r="N44" s="122"/>
      <c r="O44" s="122"/>
      <c r="P44" s="122"/>
      <c r="Q44" s="122"/>
      <c r="R44" s="122"/>
      <c r="S44" s="122"/>
      <c r="T44" s="122"/>
      <c r="U44" s="122"/>
      <c r="V44" s="122"/>
      <c r="W44" s="122"/>
      <c r="X44" s="122"/>
      <c r="Y44" s="122"/>
      <c r="Z44" s="122"/>
    </row>
    <row r="45" spans="1:27" ht="15.75" hidden="1" customHeight="1" x14ac:dyDescent="0.15">
      <c r="A45" s="97"/>
      <c r="B45" s="97"/>
      <c r="C45" s="122"/>
      <c r="D45" s="122"/>
      <c r="E45" s="122"/>
      <c r="F45" s="122"/>
      <c r="G45" s="122"/>
      <c r="H45" s="122"/>
      <c r="I45" s="142"/>
      <c r="J45" s="122"/>
      <c r="K45" s="122"/>
      <c r="L45" s="122"/>
      <c r="M45" s="122"/>
      <c r="N45" s="122"/>
      <c r="O45" s="122"/>
      <c r="P45" s="122"/>
      <c r="Q45" s="122"/>
      <c r="R45" s="122"/>
      <c r="S45" s="122"/>
      <c r="T45" s="122"/>
      <c r="U45" s="122"/>
      <c r="V45" s="122"/>
      <c r="W45" s="122"/>
      <c r="X45" s="122"/>
      <c r="Y45" s="122"/>
      <c r="Z45" s="122"/>
    </row>
    <row r="46" spans="1:27" ht="15.75" hidden="1" customHeight="1" x14ac:dyDescent="0.15">
      <c r="A46" s="97"/>
      <c r="B46" s="97"/>
      <c r="C46" s="122"/>
      <c r="D46" s="122"/>
      <c r="E46" s="122"/>
      <c r="F46" s="122"/>
      <c r="G46" s="122"/>
      <c r="H46" s="122"/>
      <c r="I46" s="142"/>
      <c r="J46" s="122"/>
      <c r="K46" s="122"/>
      <c r="L46" s="122"/>
      <c r="M46" s="122"/>
      <c r="N46" s="122"/>
      <c r="O46" s="122"/>
      <c r="P46" s="122"/>
      <c r="Q46" s="122"/>
      <c r="R46" s="122"/>
      <c r="S46" s="122"/>
      <c r="T46" s="122"/>
      <c r="U46" s="122"/>
      <c r="V46" s="122"/>
      <c r="W46" s="122"/>
      <c r="X46" s="122"/>
      <c r="Y46" s="122"/>
      <c r="Z46" s="122"/>
    </row>
    <row r="47" spans="1:27" ht="15.75" hidden="1" customHeight="1" x14ac:dyDescent="0.15">
      <c r="A47" s="97"/>
      <c r="B47" s="97"/>
      <c r="C47" s="122"/>
      <c r="D47" s="122"/>
      <c r="E47" s="122"/>
      <c r="F47" s="122"/>
      <c r="G47" s="122"/>
      <c r="H47" s="122"/>
      <c r="I47" s="142"/>
      <c r="J47" s="122"/>
      <c r="K47" s="122"/>
      <c r="L47" s="122"/>
      <c r="M47" s="122"/>
      <c r="N47" s="122"/>
      <c r="O47" s="122"/>
      <c r="P47" s="122"/>
      <c r="Q47" s="122"/>
      <c r="R47" s="122"/>
      <c r="S47" s="122"/>
      <c r="T47" s="122"/>
      <c r="U47" s="122"/>
      <c r="V47" s="122"/>
      <c r="W47" s="122"/>
      <c r="X47" s="122"/>
      <c r="Y47" s="122"/>
      <c r="Z47" s="122"/>
    </row>
    <row r="48" spans="1:27" ht="15.75" hidden="1" customHeight="1" x14ac:dyDescent="0.15">
      <c r="A48" s="97"/>
      <c r="B48" s="97"/>
      <c r="C48" s="122"/>
      <c r="D48" s="122"/>
      <c r="E48" s="122"/>
      <c r="F48" s="122"/>
      <c r="G48" s="122"/>
      <c r="H48" s="122"/>
      <c r="I48" s="142"/>
      <c r="J48" s="122"/>
      <c r="K48" s="122"/>
      <c r="L48" s="122"/>
      <c r="M48" s="122"/>
      <c r="N48" s="122"/>
      <c r="O48" s="122"/>
      <c r="P48" s="122"/>
      <c r="Q48" s="122"/>
      <c r="R48" s="122"/>
      <c r="S48" s="122"/>
      <c r="T48" s="122"/>
      <c r="U48" s="122"/>
      <c r="V48" s="122"/>
      <c r="W48" s="122"/>
      <c r="X48" s="122"/>
      <c r="Y48" s="122"/>
      <c r="Z48" s="122"/>
    </row>
    <row r="49" spans="1:26" ht="15.75" hidden="1" customHeight="1" x14ac:dyDescent="0.15">
      <c r="A49" s="97"/>
      <c r="B49" s="97"/>
      <c r="C49" s="122"/>
      <c r="D49" s="122"/>
      <c r="E49" s="122"/>
      <c r="F49" s="122"/>
      <c r="G49" s="122"/>
      <c r="H49" s="122"/>
      <c r="I49" s="142"/>
      <c r="J49" s="122"/>
      <c r="K49" s="122"/>
      <c r="L49" s="122"/>
      <c r="M49" s="122"/>
      <c r="N49" s="122"/>
      <c r="O49" s="122"/>
      <c r="P49" s="122"/>
      <c r="Q49" s="122"/>
      <c r="R49" s="122"/>
      <c r="S49" s="122"/>
      <c r="T49" s="122"/>
      <c r="U49" s="122"/>
      <c r="V49" s="122"/>
      <c r="W49" s="122"/>
      <c r="X49" s="122"/>
      <c r="Y49" s="122"/>
      <c r="Z49" s="122"/>
    </row>
    <row r="50" spans="1:26" ht="15.75" hidden="1" customHeight="1" x14ac:dyDescent="0.15">
      <c r="A50" s="97"/>
      <c r="B50" s="97"/>
      <c r="C50" s="122"/>
      <c r="D50" s="122"/>
      <c r="E50" s="122"/>
      <c r="F50" s="122"/>
      <c r="G50" s="122"/>
      <c r="H50" s="122"/>
      <c r="I50" s="142"/>
      <c r="J50" s="122"/>
      <c r="K50" s="122"/>
      <c r="L50" s="122"/>
      <c r="M50" s="122"/>
      <c r="N50" s="122"/>
      <c r="O50" s="122"/>
      <c r="P50" s="122"/>
      <c r="Q50" s="122"/>
      <c r="R50" s="122"/>
      <c r="S50" s="122"/>
      <c r="T50" s="122"/>
      <c r="U50" s="122"/>
      <c r="V50" s="122"/>
      <c r="W50" s="122"/>
      <c r="X50" s="122"/>
      <c r="Y50" s="122"/>
      <c r="Z50" s="122"/>
    </row>
    <row r="51" spans="1:26" ht="15.75" hidden="1" customHeight="1" x14ac:dyDescent="0.15">
      <c r="A51" s="97"/>
      <c r="B51" s="97"/>
      <c r="C51" s="122"/>
      <c r="D51" s="122"/>
      <c r="E51" s="122"/>
      <c r="F51" s="122"/>
      <c r="G51" s="122"/>
      <c r="H51" s="122"/>
      <c r="I51" s="142"/>
      <c r="J51" s="122"/>
      <c r="K51" s="122"/>
      <c r="L51" s="122"/>
      <c r="M51" s="122"/>
      <c r="N51" s="122"/>
      <c r="O51" s="122"/>
      <c r="P51" s="122"/>
      <c r="Q51" s="122"/>
      <c r="R51" s="122"/>
      <c r="S51" s="122"/>
      <c r="T51" s="122"/>
      <c r="U51" s="122"/>
      <c r="V51" s="122"/>
      <c r="W51" s="122"/>
      <c r="X51" s="122"/>
      <c r="Y51" s="122"/>
      <c r="Z51" s="122"/>
    </row>
    <row r="52" spans="1:26" ht="15.75" hidden="1" customHeight="1" x14ac:dyDescent="0.15">
      <c r="A52" s="97"/>
      <c r="B52" s="97"/>
      <c r="C52" s="122"/>
      <c r="D52" s="122"/>
      <c r="E52" s="122"/>
      <c r="F52" s="122"/>
      <c r="G52" s="122"/>
      <c r="H52" s="122"/>
      <c r="I52" s="142"/>
      <c r="J52" s="122"/>
      <c r="K52" s="122"/>
      <c r="L52" s="122"/>
      <c r="M52" s="122"/>
      <c r="N52" s="122"/>
      <c r="O52" s="122"/>
      <c r="P52" s="122"/>
      <c r="Q52" s="122"/>
      <c r="R52" s="122"/>
      <c r="S52" s="122"/>
      <c r="T52" s="122"/>
      <c r="U52" s="122"/>
      <c r="V52" s="122"/>
      <c r="W52" s="122"/>
      <c r="X52" s="122"/>
      <c r="Y52" s="122"/>
      <c r="Z52" s="122"/>
    </row>
    <row r="53" spans="1:26" ht="15.75" hidden="1" customHeight="1" x14ac:dyDescent="0.15">
      <c r="A53" s="97"/>
      <c r="B53" s="97"/>
      <c r="C53" s="122"/>
      <c r="D53" s="122"/>
      <c r="E53" s="122"/>
      <c r="F53" s="122"/>
      <c r="G53" s="122"/>
      <c r="H53" s="122"/>
      <c r="I53" s="142"/>
      <c r="J53" s="122"/>
      <c r="K53" s="122"/>
      <c r="L53" s="122"/>
      <c r="M53" s="122"/>
      <c r="N53" s="122"/>
      <c r="O53" s="122"/>
      <c r="P53" s="122"/>
      <c r="Q53" s="122"/>
      <c r="R53" s="122"/>
      <c r="S53" s="122"/>
      <c r="T53" s="122"/>
      <c r="U53" s="122"/>
      <c r="V53" s="122"/>
      <c r="W53" s="122"/>
      <c r="X53" s="122"/>
      <c r="Y53" s="122"/>
      <c r="Z53" s="122"/>
    </row>
    <row r="54" spans="1:26" ht="15.75" hidden="1" customHeight="1" x14ac:dyDescent="0.15">
      <c r="A54" s="97"/>
      <c r="B54" s="97"/>
      <c r="C54" s="122"/>
      <c r="D54" s="122"/>
      <c r="E54" s="122"/>
      <c r="F54" s="122"/>
      <c r="G54" s="122"/>
      <c r="H54" s="122"/>
      <c r="I54" s="142"/>
      <c r="J54" s="122"/>
      <c r="K54" s="122"/>
      <c r="L54" s="122"/>
      <c r="M54" s="122"/>
      <c r="N54" s="122"/>
      <c r="O54" s="122"/>
      <c r="P54" s="122"/>
      <c r="Q54" s="122"/>
      <c r="R54" s="122"/>
      <c r="S54" s="122"/>
      <c r="T54" s="122"/>
      <c r="U54" s="122"/>
      <c r="V54" s="122"/>
      <c r="W54" s="122"/>
      <c r="X54" s="122"/>
      <c r="Y54" s="122"/>
      <c r="Z54" s="122"/>
    </row>
    <row r="55" spans="1:26" ht="15.75" hidden="1" customHeight="1" x14ac:dyDescent="0.15">
      <c r="A55" s="97"/>
      <c r="B55" s="97"/>
      <c r="C55" s="122"/>
      <c r="D55" s="122"/>
      <c r="E55" s="122"/>
      <c r="F55" s="122"/>
      <c r="G55" s="122"/>
      <c r="H55" s="122"/>
      <c r="I55" s="142"/>
      <c r="J55" s="122"/>
      <c r="K55" s="122"/>
      <c r="L55" s="122"/>
      <c r="M55" s="122"/>
      <c r="N55" s="122"/>
      <c r="O55" s="122"/>
      <c r="P55" s="122"/>
      <c r="Q55" s="122"/>
      <c r="R55" s="122"/>
      <c r="S55" s="122"/>
      <c r="T55" s="122"/>
      <c r="U55" s="122"/>
      <c r="V55" s="122"/>
      <c r="W55" s="122"/>
      <c r="X55" s="122"/>
      <c r="Y55" s="122"/>
      <c r="Z55" s="122"/>
    </row>
    <row r="56" spans="1:26" ht="15.75" hidden="1" customHeight="1" x14ac:dyDescent="0.15">
      <c r="A56" s="97"/>
      <c r="B56" s="97"/>
      <c r="C56" s="122"/>
      <c r="D56" s="122"/>
      <c r="E56" s="122"/>
      <c r="F56" s="122"/>
      <c r="G56" s="122"/>
      <c r="H56" s="122"/>
      <c r="I56" s="142"/>
      <c r="J56" s="122"/>
      <c r="K56" s="122"/>
      <c r="L56" s="122"/>
      <c r="M56" s="122"/>
      <c r="N56" s="122"/>
      <c r="O56" s="122"/>
      <c r="P56" s="122"/>
      <c r="Q56" s="122"/>
      <c r="R56" s="122"/>
      <c r="S56" s="122"/>
      <c r="T56" s="122"/>
      <c r="U56" s="122"/>
      <c r="V56" s="122"/>
      <c r="W56" s="122"/>
      <c r="X56" s="122"/>
      <c r="Y56" s="122"/>
      <c r="Z56" s="122"/>
    </row>
    <row r="57" spans="1:26" ht="15.75" hidden="1" customHeight="1" x14ac:dyDescent="0.15">
      <c r="A57" s="97"/>
      <c r="B57" s="97"/>
      <c r="C57" s="122"/>
      <c r="D57" s="122"/>
      <c r="E57" s="122"/>
      <c r="F57" s="122"/>
      <c r="G57" s="122"/>
      <c r="H57" s="122"/>
      <c r="I57" s="142"/>
      <c r="J57" s="122"/>
      <c r="K57" s="122"/>
      <c r="L57" s="122"/>
      <c r="M57" s="122"/>
      <c r="N57" s="122"/>
      <c r="O57" s="122"/>
      <c r="P57" s="122"/>
      <c r="Q57" s="122"/>
      <c r="R57" s="122"/>
      <c r="S57" s="122"/>
      <c r="T57" s="122"/>
      <c r="U57" s="122"/>
      <c r="V57" s="122"/>
      <c r="W57" s="122"/>
      <c r="X57" s="122"/>
      <c r="Y57" s="122"/>
      <c r="Z57" s="122"/>
    </row>
    <row r="58" spans="1:26" ht="15.75" hidden="1" customHeight="1" x14ac:dyDescent="0.15">
      <c r="A58" s="97"/>
      <c r="B58" s="97"/>
      <c r="C58" s="122"/>
      <c r="D58" s="122"/>
      <c r="E58" s="122"/>
      <c r="F58" s="122"/>
      <c r="G58" s="122"/>
      <c r="H58" s="122"/>
      <c r="I58" s="142"/>
      <c r="J58" s="122"/>
      <c r="K58" s="122"/>
      <c r="L58" s="122"/>
      <c r="M58" s="122"/>
      <c r="N58" s="122"/>
      <c r="O58" s="122"/>
      <c r="P58" s="122"/>
      <c r="Q58" s="122"/>
      <c r="R58" s="122"/>
      <c r="S58" s="122"/>
      <c r="T58" s="122"/>
      <c r="U58" s="122"/>
      <c r="V58" s="122"/>
      <c r="W58" s="122"/>
      <c r="X58" s="122"/>
      <c r="Y58" s="122"/>
      <c r="Z58" s="122"/>
    </row>
    <row r="59" spans="1:26" ht="15" customHeight="1" x14ac:dyDescent="0.15">
      <c r="A59" s="97"/>
      <c r="B59" s="97"/>
      <c r="C59" s="122"/>
      <c r="D59" s="122"/>
      <c r="E59" s="122"/>
      <c r="F59" s="122"/>
      <c r="G59" s="122"/>
      <c r="H59" s="122"/>
      <c r="I59" s="142"/>
      <c r="J59" s="122"/>
      <c r="K59" s="122"/>
      <c r="L59" s="122"/>
      <c r="M59" s="122"/>
      <c r="N59" s="122"/>
      <c r="O59" s="122"/>
      <c r="P59" s="122"/>
      <c r="Q59" s="122"/>
      <c r="R59" s="122"/>
      <c r="S59" s="122"/>
      <c r="T59" s="122"/>
      <c r="U59" s="122"/>
      <c r="V59" s="122"/>
      <c r="W59" s="122"/>
      <c r="X59" s="122"/>
      <c r="Y59" s="122"/>
      <c r="Z59" s="122"/>
    </row>
    <row r="60" spans="1:26" ht="20.100000000000001" customHeight="1" x14ac:dyDescent="0.15">
      <c r="A60" s="97"/>
      <c r="B60" s="97"/>
      <c r="C60" s="109" t="s">
        <v>61</v>
      </c>
      <c r="D60" s="110"/>
      <c r="E60" s="110"/>
      <c r="F60" s="110"/>
      <c r="G60" s="110"/>
      <c r="H60" s="111"/>
      <c r="I60" s="143"/>
    </row>
    <row r="61" spans="1:26" ht="15" customHeight="1" x14ac:dyDescent="0.15">
      <c r="A61" s="97"/>
      <c r="B61" s="97"/>
      <c r="C61" s="112"/>
      <c r="D61" s="113"/>
      <c r="E61" s="113"/>
      <c r="F61" s="113"/>
      <c r="G61" s="113"/>
      <c r="H61" s="113"/>
      <c r="I61" s="114"/>
      <c r="J61" s="114"/>
      <c r="K61" s="114"/>
      <c r="L61" s="114"/>
      <c r="M61" s="114"/>
      <c r="N61" s="114"/>
      <c r="O61" s="114"/>
      <c r="P61" s="114"/>
      <c r="Q61" s="114"/>
      <c r="R61" s="114"/>
      <c r="S61" s="114"/>
      <c r="T61" s="114"/>
      <c r="U61" s="114"/>
      <c r="V61" s="114"/>
      <c r="W61" s="114"/>
      <c r="X61" s="114"/>
      <c r="Y61" s="114"/>
      <c r="Z61" s="115"/>
    </row>
    <row r="62" spans="1:26" ht="20.100000000000001" customHeight="1" x14ac:dyDescent="0.15">
      <c r="A62" s="97"/>
      <c r="B62" s="97"/>
      <c r="C62" s="112"/>
      <c r="D62" s="144" t="s">
        <v>62</v>
      </c>
      <c r="E62" s="144"/>
      <c r="F62" s="144"/>
      <c r="G62" s="144"/>
      <c r="H62" s="144"/>
      <c r="I62" s="144"/>
      <c r="J62" s="144"/>
      <c r="K62" s="144"/>
      <c r="L62" s="144"/>
      <c r="M62" s="144"/>
      <c r="N62" s="144"/>
      <c r="O62" s="144"/>
      <c r="P62" s="144"/>
      <c r="Q62" s="144"/>
      <c r="R62" s="144"/>
      <c r="S62" s="144"/>
      <c r="T62" s="144"/>
      <c r="U62" s="144"/>
      <c r="V62" s="144"/>
      <c r="W62" s="144"/>
      <c r="X62" s="144"/>
      <c r="Y62" s="144"/>
      <c r="Z62" s="121"/>
    </row>
    <row r="63" spans="1:26" ht="20.100000000000001" customHeight="1" x14ac:dyDescent="0.15">
      <c r="A63" s="97">
        <f>IFERROR(IF(AND($I63&lt;&gt;"しない", $I63&lt;&gt;"する"),1001,0),3)</f>
        <v>1001</v>
      </c>
      <c r="B63" s="97"/>
      <c r="C63" s="116"/>
      <c r="D63" s="117">
        <v>1</v>
      </c>
      <c r="E63" s="122" t="s">
        <v>63</v>
      </c>
      <c r="F63" s="122"/>
      <c r="G63" s="122"/>
      <c r="H63" s="122"/>
      <c r="I63" s="37"/>
      <c r="J63" s="37"/>
      <c r="K63" s="37"/>
      <c r="L63" s="37"/>
      <c r="M63" s="37"/>
      <c r="N63" s="122"/>
      <c r="O63" s="122"/>
      <c r="P63" s="122"/>
      <c r="Q63" s="122"/>
      <c r="R63" s="122"/>
      <c r="S63" s="122"/>
      <c r="T63" s="122"/>
      <c r="U63" s="122"/>
      <c r="V63" s="122"/>
      <c r="W63" s="122"/>
      <c r="X63" s="122"/>
      <c r="Y63" s="122"/>
      <c r="Z63" s="121"/>
    </row>
    <row r="64" spans="1:26" ht="20.100000000000001" customHeight="1" x14ac:dyDescent="0.15">
      <c r="A64" s="97"/>
      <c r="B64" s="97"/>
      <c r="C64" s="116"/>
      <c r="D64" s="122"/>
      <c r="E64" s="122"/>
      <c r="F64" s="122"/>
      <c r="G64" s="122"/>
      <c r="H64" s="122"/>
      <c r="I64" s="128"/>
      <c r="J64" s="124" t="s">
        <v>15</v>
      </c>
      <c r="K64" s="123"/>
      <c r="L64" s="123"/>
      <c r="M64" s="123"/>
      <c r="N64" s="123"/>
      <c r="O64" s="123"/>
      <c r="P64" s="123"/>
      <c r="Q64" s="123"/>
      <c r="R64" s="123"/>
      <c r="S64" s="123"/>
      <c r="T64" s="123"/>
      <c r="U64" s="123"/>
      <c r="V64" s="123"/>
      <c r="W64" s="123"/>
      <c r="X64" s="123"/>
      <c r="Y64" s="123"/>
      <c r="Z64" s="121"/>
    </row>
    <row r="65" spans="1:26" ht="20.100000000000001" hidden="1" customHeight="1" x14ac:dyDescent="0.15">
      <c r="A65" s="97"/>
      <c r="B65" s="97"/>
      <c r="C65" s="116"/>
      <c r="D65" s="122"/>
      <c r="E65" s="122"/>
      <c r="F65" s="122"/>
      <c r="G65" s="122"/>
      <c r="H65" s="122"/>
      <c r="I65" s="128"/>
      <c r="J65" s="123"/>
      <c r="K65" s="123"/>
      <c r="L65" s="123"/>
      <c r="M65" s="123"/>
      <c r="N65" s="123"/>
      <c r="O65" s="123"/>
      <c r="P65" s="123"/>
      <c r="Q65" s="123"/>
      <c r="R65" s="123"/>
      <c r="S65" s="123"/>
      <c r="T65" s="123"/>
      <c r="U65" s="123"/>
      <c r="V65" s="123"/>
      <c r="W65" s="123"/>
      <c r="X65" s="123"/>
      <c r="Y65" s="123"/>
      <c r="Z65" s="121"/>
    </row>
    <row r="66" spans="1:26" ht="20.100000000000001" hidden="1" customHeight="1" x14ac:dyDescent="0.15">
      <c r="A66" s="97"/>
      <c r="B66" s="97"/>
      <c r="C66" s="116"/>
      <c r="D66" s="122"/>
      <c r="E66" s="122"/>
      <c r="F66" s="122"/>
      <c r="G66" s="122"/>
      <c r="H66" s="122"/>
      <c r="I66" s="128"/>
      <c r="J66" s="123"/>
      <c r="K66" s="123"/>
      <c r="L66" s="123"/>
      <c r="M66" s="123"/>
      <c r="N66" s="123"/>
      <c r="O66" s="123"/>
      <c r="P66" s="123"/>
      <c r="Q66" s="123"/>
      <c r="R66" s="123"/>
      <c r="S66" s="123"/>
      <c r="T66" s="123"/>
      <c r="U66" s="123"/>
      <c r="V66" s="123"/>
      <c r="W66" s="123"/>
      <c r="X66" s="123"/>
      <c r="Y66" s="123"/>
      <c r="Z66" s="121"/>
    </row>
    <row r="67" spans="1:26" ht="20.100000000000001" hidden="1" customHeight="1" x14ac:dyDescent="0.15">
      <c r="A67" s="97"/>
      <c r="B67" s="97"/>
      <c r="C67" s="116"/>
      <c r="D67" s="122"/>
      <c r="E67" s="122"/>
      <c r="F67" s="122"/>
      <c r="G67" s="122"/>
      <c r="H67" s="122"/>
      <c r="I67" s="128"/>
      <c r="J67" s="123"/>
      <c r="K67" s="123"/>
      <c r="L67" s="123"/>
      <c r="M67" s="123"/>
      <c r="N67" s="123"/>
      <c r="O67" s="123"/>
      <c r="P67" s="123"/>
      <c r="Q67" s="123"/>
      <c r="R67" s="123"/>
      <c r="S67" s="123"/>
      <c r="T67" s="123"/>
      <c r="U67" s="123"/>
      <c r="V67" s="123"/>
      <c r="W67" s="123"/>
      <c r="X67" s="123"/>
      <c r="Y67" s="123"/>
      <c r="Z67" s="121"/>
    </row>
    <row r="68" spans="1:26" ht="20.100000000000001" hidden="1" customHeight="1" x14ac:dyDescent="0.15">
      <c r="A68" s="97"/>
      <c r="B68" s="97"/>
      <c r="C68" s="116"/>
      <c r="D68" s="122"/>
      <c r="E68" s="122"/>
      <c r="F68" s="122"/>
      <c r="G68" s="122"/>
      <c r="H68" s="122"/>
      <c r="I68" s="128"/>
      <c r="J68" s="123"/>
      <c r="K68" s="123"/>
      <c r="L68" s="123"/>
      <c r="M68" s="123"/>
      <c r="N68" s="123"/>
      <c r="O68" s="123"/>
      <c r="P68" s="123"/>
      <c r="Q68" s="123"/>
      <c r="R68" s="123"/>
      <c r="S68" s="123"/>
      <c r="T68" s="123"/>
      <c r="U68" s="123"/>
      <c r="V68" s="123"/>
      <c r="W68" s="123"/>
      <c r="X68" s="123"/>
      <c r="Y68" s="123"/>
      <c r="Z68" s="121"/>
    </row>
    <row r="69" spans="1:26" ht="20.100000000000001" customHeight="1" x14ac:dyDescent="0.15">
      <c r="A69" s="97">
        <f>IFERROR(IF(OR(AND($I63="する",TRIM($I69)=""),AND($I63="しない",NOT(ISBLANK($I69)))),1001,0),3)</f>
        <v>0</v>
      </c>
      <c r="B69" s="97"/>
      <c r="C69" s="116"/>
      <c r="D69" s="117">
        <v>2</v>
      </c>
      <c r="E69" s="92" t="s">
        <v>42</v>
      </c>
      <c r="I69" s="39"/>
      <c r="J69" s="40"/>
      <c r="K69" s="40"/>
      <c r="L69" s="40"/>
      <c r="M69" s="40"/>
      <c r="N69" s="122"/>
      <c r="O69" s="122"/>
      <c r="P69" s="122"/>
      <c r="Q69" s="122"/>
      <c r="R69" s="122"/>
      <c r="S69" s="122"/>
      <c r="T69" s="122"/>
      <c r="U69" s="122"/>
      <c r="V69" s="122"/>
      <c r="W69" s="122"/>
      <c r="X69" s="122"/>
      <c r="Y69" s="122"/>
      <c r="Z69" s="121"/>
    </row>
    <row r="70" spans="1:26" ht="20.100000000000001" customHeight="1" x14ac:dyDescent="0.15">
      <c r="A70" s="97"/>
      <c r="B70" s="97"/>
      <c r="C70" s="116"/>
      <c r="D70" s="117"/>
      <c r="E70" s="122"/>
      <c r="F70" s="122"/>
      <c r="G70" s="122"/>
      <c r="H70" s="122"/>
      <c r="I70" s="119"/>
      <c r="J70" s="124" t="s">
        <v>106</v>
      </c>
      <c r="K70" s="123"/>
      <c r="L70" s="123"/>
      <c r="M70" s="123"/>
      <c r="N70" s="123"/>
      <c r="O70" s="123"/>
      <c r="P70" s="123"/>
      <c r="Q70" s="123"/>
      <c r="R70" s="123"/>
      <c r="S70" s="123"/>
      <c r="T70" s="123"/>
      <c r="U70" s="123"/>
      <c r="V70" s="123"/>
      <c r="W70" s="123"/>
      <c r="X70" s="123"/>
      <c r="Y70" s="123"/>
      <c r="Z70" s="121"/>
    </row>
    <row r="71" spans="1:26" ht="20.100000000000001" customHeight="1" x14ac:dyDescent="0.15">
      <c r="A71" s="97">
        <f>IFERROR(IF(OR(AND($I63="する",AND($I71&lt;&gt;"", OR(ISERROR(FIND("@"&amp;LEFT($I71,3)&amp;"@", 都道府県3))=FALSE, ISERROR(FIND("@"&amp;LEFT($I71,4)&amp;"@",都道府県4))=FALSE))=FALSE),AND($I63="しない",NOT(ISBLANK($I71)))),1001,0),3)</f>
        <v>0</v>
      </c>
      <c r="B71" s="97"/>
      <c r="C71" s="116"/>
      <c r="D71" s="117">
        <v>3</v>
      </c>
      <c r="E71" s="92" t="s">
        <v>43</v>
      </c>
      <c r="I71" s="41"/>
      <c r="J71" s="41"/>
      <c r="K71" s="41"/>
      <c r="L71" s="41"/>
      <c r="M71" s="41"/>
      <c r="N71" s="41"/>
      <c r="O71" s="41"/>
      <c r="P71" s="41"/>
      <c r="Q71" s="42"/>
      <c r="R71" s="41"/>
      <c r="S71" s="41"/>
      <c r="T71" s="41"/>
      <c r="U71" s="41"/>
      <c r="V71" s="41"/>
      <c r="W71" s="41"/>
      <c r="X71" s="41"/>
      <c r="Y71" s="41"/>
      <c r="Z71" s="121"/>
    </row>
    <row r="72" spans="1:26" ht="20.100000000000001" customHeight="1" x14ac:dyDescent="0.15">
      <c r="A72" s="97"/>
      <c r="B72" s="97"/>
      <c r="C72" s="116"/>
      <c r="D72" s="117"/>
      <c r="E72" s="122"/>
      <c r="F72" s="122"/>
      <c r="G72" s="122"/>
      <c r="H72" s="122"/>
      <c r="I72" s="119"/>
      <c r="J72" s="124" t="s">
        <v>44</v>
      </c>
      <c r="K72" s="123"/>
      <c r="L72" s="123"/>
      <c r="M72" s="123"/>
      <c r="N72" s="123"/>
      <c r="O72" s="123"/>
      <c r="P72" s="123"/>
      <c r="Q72" s="123"/>
      <c r="R72" s="123"/>
      <c r="S72" s="123"/>
      <c r="T72" s="123"/>
      <c r="U72" s="123"/>
      <c r="V72" s="123"/>
      <c r="W72" s="123"/>
      <c r="X72" s="123"/>
      <c r="Y72" s="123"/>
      <c r="Z72" s="121"/>
    </row>
    <row r="73" spans="1:26" ht="20.100000000000001" customHeight="1" x14ac:dyDescent="0.15">
      <c r="A73" s="97">
        <f>IFERROR(IF(OR(AND($I63="する",TRIM($I73)=""),AND($I63="しない",NOT(ISBLANK($I73)))),1001,0),3)</f>
        <v>0</v>
      </c>
      <c r="B73" s="97"/>
      <c r="C73" s="116"/>
      <c r="D73" s="117">
        <v>4</v>
      </c>
      <c r="E73" s="92" t="s">
        <v>45</v>
      </c>
      <c r="I73" s="37"/>
      <c r="J73" s="37"/>
      <c r="K73" s="37"/>
      <c r="L73" s="37"/>
      <c r="M73" s="37"/>
      <c r="N73" s="37"/>
      <c r="O73" s="37"/>
      <c r="P73" s="37"/>
      <c r="Q73" s="38"/>
      <c r="R73" s="37"/>
      <c r="S73" s="37"/>
      <c r="T73" s="37"/>
      <c r="U73" s="37"/>
      <c r="V73" s="37"/>
      <c r="W73" s="37"/>
      <c r="X73" s="37"/>
      <c r="Y73" s="37"/>
      <c r="Z73" s="121"/>
    </row>
    <row r="74" spans="1:26" ht="30" customHeight="1" x14ac:dyDescent="0.15">
      <c r="A74" s="97"/>
      <c r="B74" s="97"/>
      <c r="C74" s="125"/>
      <c r="D74" s="122"/>
      <c r="I74" s="119"/>
      <c r="J74" s="145" t="s">
        <v>115</v>
      </c>
      <c r="K74" s="145"/>
      <c r="L74" s="145"/>
      <c r="M74" s="145"/>
      <c r="N74" s="145"/>
      <c r="O74" s="145"/>
      <c r="P74" s="145"/>
      <c r="Q74" s="145"/>
      <c r="R74" s="145"/>
      <c r="S74" s="145"/>
      <c r="T74" s="145"/>
      <c r="U74" s="145"/>
      <c r="V74" s="145"/>
      <c r="W74" s="145"/>
      <c r="X74" s="145"/>
      <c r="Y74" s="145"/>
      <c r="Z74" s="121"/>
    </row>
    <row r="75" spans="1:26" ht="20.100000000000001" customHeight="1" x14ac:dyDescent="0.15">
      <c r="A75" s="97">
        <f>IFERROR(IF(OR(AND($I63="する",TRIM($I75)=""),AND($I63="しない",NOT(ISBLANK($I75)))),1001,0),3)</f>
        <v>0</v>
      </c>
      <c r="B75" s="97"/>
      <c r="C75" s="116"/>
      <c r="D75" s="117">
        <v>5</v>
      </c>
      <c r="E75" s="92" t="s">
        <v>46</v>
      </c>
      <c r="I75" s="37"/>
      <c r="J75" s="37"/>
      <c r="K75" s="37"/>
      <c r="L75" s="37"/>
      <c r="M75" s="37"/>
      <c r="N75" s="37"/>
      <c r="O75" s="37"/>
      <c r="P75" s="37"/>
      <c r="Q75" s="37"/>
      <c r="R75" s="37"/>
      <c r="S75" s="37"/>
      <c r="T75" s="37"/>
      <c r="U75" s="37"/>
      <c r="V75" s="37"/>
      <c r="W75" s="37"/>
      <c r="X75" s="37"/>
      <c r="Y75" s="37"/>
      <c r="Z75" s="121"/>
    </row>
    <row r="76" spans="1:26" ht="30" customHeight="1" x14ac:dyDescent="0.15">
      <c r="A76" s="97"/>
      <c r="B76" s="97"/>
      <c r="C76" s="125"/>
      <c r="D76" s="122"/>
      <c r="E76" s="122"/>
      <c r="F76" s="122"/>
      <c r="G76" s="122"/>
      <c r="H76" s="122"/>
      <c r="I76" s="119"/>
      <c r="J76" s="145" t="s">
        <v>114</v>
      </c>
      <c r="K76" s="145"/>
      <c r="L76" s="145"/>
      <c r="M76" s="145"/>
      <c r="N76" s="145"/>
      <c r="O76" s="145"/>
      <c r="P76" s="145"/>
      <c r="Q76" s="145"/>
      <c r="R76" s="145"/>
      <c r="S76" s="145"/>
      <c r="T76" s="145"/>
      <c r="U76" s="145"/>
      <c r="V76" s="145"/>
      <c r="W76" s="145"/>
      <c r="X76" s="145"/>
      <c r="Y76" s="145"/>
      <c r="Z76" s="121"/>
    </row>
    <row r="77" spans="1:26" ht="20.100000000000001" customHeight="1" x14ac:dyDescent="0.15">
      <c r="A77" s="97">
        <f>IFERROR(IF(OR(AND($I63="する",TRIM($I77)=""),AND($I63="しない",NOT(ISBLANK($I77)))),1001,0),3)</f>
        <v>0</v>
      </c>
      <c r="B77" s="97"/>
      <c r="C77" s="116"/>
      <c r="D77" s="117">
        <v>6</v>
      </c>
      <c r="E77" s="92" t="s">
        <v>64</v>
      </c>
      <c r="I77" s="37"/>
      <c r="J77" s="37"/>
      <c r="K77" s="37"/>
      <c r="L77" s="37"/>
      <c r="M77" s="37"/>
      <c r="N77" s="37"/>
      <c r="O77" s="37"/>
      <c r="P77" s="37"/>
      <c r="Q77" s="37"/>
      <c r="R77" s="37"/>
      <c r="S77" s="37"/>
      <c r="T77" s="37"/>
      <c r="U77" s="37"/>
      <c r="V77" s="37"/>
      <c r="W77" s="37"/>
      <c r="X77" s="37"/>
      <c r="Y77" s="37"/>
      <c r="Z77" s="121"/>
    </row>
    <row r="78" spans="1:26" ht="20.100000000000001" customHeight="1" x14ac:dyDescent="0.15">
      <c r="A78" s="97"/>
      <c r="B78" s="97"/>
      <c r="C78" s="125"/>
      <c r="D78" s="122"/>
      <c r="E78" s="122"/>
      <c r="F78" s="122"/>
      <c r="G78" s="122"/>
      <c r="H78" s="122"/>
      <c r="I78" s="119"/>
      <c r="J78" s="134" t="s">
        <v>65</v>
      </c>
      <c r="K78" s="123"/>
      <c r="L78" s="123"/>
      <c r="M78" s="123"/>
      <c r="N78" s="123"/>
      <c r="O78" s="123"/>
      <c r="P78" s="123"/>
      <c r="Q78" s="123"/>
      <c r="R78" s="123"/>
      <c r="S78" s="123"/>
      <c r="T78" s="123"/>
      <c r="U78" s="123"/>
      <c r="V78" s="123"/>
      <c r="W78" s="123"/>
      <c r="X78" s="123"/>
      <c r="Y78" s="123"/>
      <c r="Z78" s="121"/>
    </row>
    <row r="79" spans="1:26" ht="20.100000000000001" customHeight="1" x14ac:dyDescent="0.15">
      <c r="A79" s="97">
        <f>IFERROR(IF(OR(AND($I63="する",OR(TRIM($I79)="", NOT(OR(IFERROR(SEARCH(" ",$I79),0)&gt;0, IFERROR(SEARCH("　",$I79),0)&gt;0)))),AND($I63="しない",NOT(ISBLANK($I79)))),1001,0),3)</f>
        <v>0</v>
      </c>
      <c r="B79" s="97"/>
      <c r="C79" s="116"/>
      <c r="D79" s="117">
        <v>7</v>
      </c>
      <c r="E79" s="92" t="s">
        <v>66</v>
      </c>
      <c r="I79" s="37"/>
      <c r="J79" s="37"/>
      <c r="K79" s="37"/>
      <c r="L79" s="37"/>
      <c r="M79" s="37"/>
      <c r="N79" s="37"/>
      <c r="O79" s="37"/>
      <c r="P79" s="37"/>
      <c r="Q79" s="37"/>
      <c r="R79" s="37"/>
      <c r="S79" s="37"/>
      <c r="T79" s="37"/>
      <c r="U79" s="37"/>
      <c r="V79" s="37"/>
      <c r="W79" s="37"/>
      <c r="X79" s="37"/>
      <c r="Y79" s="37"/>
      <c r="Z79" s="121"/>
    </row>
    <row r="80" spans="1:26" ht="20.100000000000001" customHeight="1" x14ac:dyDescent="0.15">
      <c r="A80" s="97"/>
      <c r="B80" s="97"/>
      <c r="C80" s="125"/>
      <c r="D80" s="122"/>
      <c r="E80" s="146" t="s">
        <v>67</v>
      </c>
      <c r="F80" s="122"/>
      <c r="G80" s="122"/>
      <c r="H80" s="122"/>
      <c r="I80" s="128"/>
      <c r="J80" s="124" t="s">
        <v>50</v>
      </c>
      <c r="K80" s="124"/>
      <c r="L80" s="124"/>
      <c r="M80" s="124"/>
      <c r="N80" s="124"/>
      <c r="O80" s="124"/>
      <c r="P80" s="124"/>
      <c r="Q80" s="124"/>
      <c r="R80" s="124"/>
      <c r="S80" s="124"/>
      <c r="T80" s="124"/>
      <c r="U80" s="124"/>
      <c r="V80" s="124"/>
      <c r="W80" s="124"/>
      <c r="X80" s="124"/>
      <c r="Y80" s="124"/>
      <c r="Z80" s="121"/>
    </row>
    <row r="81" spans="1:27" ht="20.100000000000001" customHeight="1" x14ac:dyDescent="0.15">
      <c r="A81" s="97">
        <f>IFERROR(IF(OR(AND($I63="する",OR(TRIM($I81)="", NOT(OR(IFERROR(SEARCH(" ",$I81),0)&gt;0, IFERROR(SEARCH("　",$I81),0)&gt;0)))),AND($I63="しない",NOT(ISBLANK($I81)))),1001,0),3)</f>
        <v>0</v>
      </c>
      <c r="B81" s="97"/>
      <c r="C81" s="116"/>
      <c r="D81" s="117">
        <v>8</v>
      </c>
      <c r="E81" s="92" t="s">
        <v>66</v>
      </c>
      <c r="I81" s="37"/>
      <c r="J81" s="37"/>
      <c r="K81" s="37"/>
      <c r="L81" s="37"/>
      <c r="M81" s="37"/>
      <c r="N81" s="37"/>
      <c r="O81" s="37"/>
      <c r="P81" s="37"/>
      <c r="Q81" s="37"/>
      <c r="R81" s="37"/>
      <c r="S81" s="37"/>
      <c r="T81" s="37"/>
      <c r="U81" s="37"/>
      <c r="V81" s="37"/>
      <c r="W81" s="37"/>
      <c r="X81" s="37"/>
      <c r="Y81" s="37"/>
      <c r="Z81" s="121"/>
    </row>
    <row r="82" spans="1:27" ht="20.100000000000001" customHeight="1" x14ac:dyDescent="0.15">
      <c r="A82" s="97"/>
      <c r="B82" s="97"/>
      <c r="C82" s="125"/>
      <c r="D82" s="122"/>
      <c r="E82" s="122"/>
      <c r="F82" s="122"/>
      <c r="G82" s="122"/>
      <c r="H82" s="122"/>
      <c r="I82" s="128"/>
      <c r="J82" s="124" t="s">
        <v>52</v>
      </c>
      <c r="K82" s="124"/>
      <c r="L82" s="124"/>
      <c r="M82" s="124"/>
      <c r="N82" s="124"/>
      <c r="O82" s="124"/>
      <c r="P82" s="124"/>
      <c r="Q82" s="124"/>
      <c r="R82" s="124"/>
      <c r="S82" s="124"/>
      <c r="T82" s="124"/>
      <c r="U82" s="124"/>
      <c r="V82" s="124"/>
      <c r="W82" s="124"/>
      <c r="X82" s="124"/>
      <c r="Y82" s="124"/>
      <c r="Z82" s="121"/>
    </row>
    <row r="83" spans="1:27" ht="20.100000000000001" customHeight="1" x14ac:dyDescent="0.15">
      <c r="A83" s="97">
        <f>IFERROR(IF(OR(AND($I63="する",NOT(AND(TRIM($I83)&lt;&gt;"",ISNUMBER(VALUE(SUBSTITUTE($I83,"-",""))),IFERROR(SEARCH("-",$I83),0)&gt;0))), AND($I63="しない",NOT(ISBLANK($I83)))),1001,0),3)</f>
        <v>0</v>
      </c>
      <c r="B83" s="97"/>
      <c r="C83" s="116"/>
      <c r="D83" s="117">
        <v>9</v>
      </c>
      <c r="E83" s="92" t="s">
        <v>53</v>
      </c>
      <c r="I83" s="37"/>
      <c r="J83" s="37"/>
      <c r="K83" s="37"/>
      <c r="L83" s="37"/>
      <c r="M83" s="37"/>
      <c r="O83" s="129" t="s">
        <v>54</v>
      </c>
      <c r="P83" s="1"/>
      <c r="Q83" s="92" t="s">
        <v>55</v>
      </c>
      <c r="Y83" s="123"/>
      <c r="Z83" s="121"/>
    </row>
    <row r="84" spans="1:27" ht="20.100000000000001" customHeight="1" x14ac:dyDescent="0.15">
      <c r="A84" s="97">
        <f>IFERROR(IF(AND($I63="しない",NOT(ISBLANK($P83))),1001,0),3)</f>
        <v>0</v>
      </c>
      <c r="B84" s="97"/>
      <c r="C84" s="125"/>
      <c r="D84" s="122"/>
      <c r="E84" s="122"/>
      <c r="F84" s="122"/>
      <c r="G84" s="122"/>
      <c r="H84" s="122"/>
      <c r="I84" s="119"/>
      <c r="J84" s="124" t="s">
        <v>56</v>
      </c>
      <c r="K84" s="123"/>
      <c r="L84" s="123"/>
      <c r="M84" s="123"/>
      <c r="N84" s="123"/>
      <c r="O84" s="123"/>
      <c r="P84" s="123"/>
      <c r="Q84" s="123"/>
      <c r="R84" s="123"/>
      <c r="S84" s="123"/>
      <c r="T84" s="123"/>
      <c r="U84" s="123"/>
      <c r="V84" s="123"/>
      <c r="W84" s="123"/>
      <c r="X84" s="123"/>
      <c r="Y84" s="123"/>
      <c r="Z84" s="121"/>
    </row>
    <row r="85" spans="1:27" ht="20.100000000000001" customHeight="1" x14ac:dyDescent="0.15">
      <c r="A85" s="97">
        <f>IFERROR(IF(OR(AND($I63="する",AND(TRIM($I85)&lt;&gt;"",NOT(AND(ISNUMBER(VALUE(SUBSTITUTE($I85,"-",""))),IFERROR(SEARCH("-",$I85),0)&gt;0)))), AND($I63="しない",NOT(ISBLANK($I85)))),1001,0),3)</f>
        <v>0</v>
      </c>
      <c r="B85" s="97"/>
      <c r="C85" s="116"/>
      <c r="D85" s="117">
        <v>10</v>
      </c>
      <c r="E85" s="92" t="s">
        <v>57</v>
      </c>
      <c r="I85" s="37"/>
      <c r="J85" s="37"/>
      <c r="K85" s="37"/>
      <c r="L85" s="37"/>
      <c r="M85" s="37"/>
      <c r="N85" s="123"/>
      <c r="O85" s="123"/>
      <c r="P85" s="123"/>
      <c r="Q85" s="123"/>
      <c r="R85" s="123"/>
      <c r="S85" s="123"/>
      <c r="T85" s="123"/>
      <c r="U85" s="123"/>
      <c r="V85" s="123"/>
      <c r="W85" s="123"/>
      <c r="X85" s="123"/>
      <c r="Y85" s="123"/>
      <c r="Z85" s="121"/>
    </row>
    <row r="86" spans="1:27" ht="20.100000000000001" customHeight="1" x14ac:dyDescent="0.15">
      <c r="A86" s="97"/>
      <c r="B86" s="97"/>
      <c r="C86" s="125"/>
      <c r="D86" s="122"/>
      <c r="E86" s="122"/>
      <c r="F86" s="122"/>
      <c r="G86" s="122"/>
      <c r="H86" s="122"/>
      <c r="I86" s="119"/>
      <c r="J86" s="124" t="s">
        <v>56</v>
      </c>
      <c r="K86" s="123"/>
      <c r="L86" s="123"/>
      <c r="M86" s="123"/>
      <c r="N86" s="123"/>
      <c r="O86" s="123"/>
      <c r="P86" s="123"/>
      <c r="Q86" s="123"/>
      <c r="R86" s="123"/>
      <c r="S86" s="123"/>
      <c r="T86" s="123"/>
      <c r="U86" s="123"/>
      <c r="V86" s="123"/>
      <c r="W86" s="123"/>
      <c r="X86" s="123"/>
      <c r="Y86" s="123"/>
      <c r="Z86" s="121"/>
    </row>
    <row r="87" spans="1:27" ht="20.100000000000001" customHeight="1" x14ac:dyDescent="0.15">
      <c r="A87" s="97">
        <f>IFERROR(IF(OR(AND($I63="する",AND(TRIM($I87)&lt;&gt;"",NOT(IFERROR(SEARCH("@",$I87),0)&gt;0))),AND($I63="しない",NOT(ISBLANK($I87)))),1001,0),3)</f>
        <v>0</v>
      </c>
      <c r="B87" s="97"/>
      <c r="C87" s="125"/>
      <c r="D87" s="117">
        <v>11</v>
      </c>
      <c r="E87" s="92" t="s">
        <v>58</v>
      </c>
      <c r="I87" s="37"/>
      <c r="J87" s="37"/>
      <c r="K87" s="37"/>
      <c r="L87" s="37"/>
      <c r="M87" s="37"/>
      <c r="N87" s="37"/>
      <c r="O87" s="37"/>
      <c r="P87" s="37"/>
      <c r="Q87" s="43"/>
      <c r="R87" s="37"/>
      <c r="S87" s="37"/>
      <c r="T87" s="37"/>
      <c r="U87" s="37"/>
      <c r="V87" s="37"/>
      <c r="W87" s="37"/>
      <c r="X87" s="37"/>
      <c r="Y87" s="37"/>
      <c r="Z87" s="121"/>
    </row>
    <row r="88" spans="1:27" ht="20.100000000000001" customHeight="1" x14ac:dyDescent="0.15">
      <c r="A88" s="97"/>
      <c r="B88" s="97"/>
      <c r="C88" s="125"/>
      <c r="D88" s="117"/>
      <c r="I88" s="119"/>
      <c r="J88" s="130" t="s">
        <v>104</v>
      </c>
      <c r="K88" s="147"/>
      <c r="L88" s="123"/>
      <c r="M88" s="123"/>
      <c r="N88" s="123"/>
      <c r="O88" s="123"/>
      <c r="P88" s="123"/>
      <c r="Q88" s="148"/>
      <c r="R88" s="123"/>
      <c r="S88" s="123"/>
      <c r="T88" s="123"/>
      <c r="U88" s="123"/>
      <c r="V88" s="123"/>
      <c r="W88" s="123"/>
      <c r="X88" s="123"/>
      <c r="Y88" s="123"/>
      <c r="Z88" s="122"/>
      <c r="AA88" s="133"/>
    </row>
    <row r="89" spans="1:27" ht="20.100000000000001" customHeight="1" x14ac:dyDescent="0.15">
      <c r="A89" s="97"/>
      <c r="B89" s="97"/>
      <c r="C89" s="136"/>
      <c r="D89" s="137"/>
      <c r="E89" s="137"/>
      <c r="F89" s="137"/>
      <c r="G89" s="137"/>
      <c r="H89" s="137"/>
      <c r="I89" s="149"/>
      <c r="J89" s="150"/>
      <c r="K89" s="151"/>
      <c r="L89" s="150"/>
      <c r="M89" s="150"/>
      <c r="N89" s="150"/>
      <c r="O89" s="150"/>
      <c r="P89" s="150"/>
      <c r="Q89" s="152"/>
      <c r="R89" s="150"/>
      <c r="S89" s="150"/>
      <c r="T89" s="150"/>
      <c r="U89" s="150"/>
      <c r="V89" s="150"/>
      <c r="W89" s="150"/>
      <c r="X89" s="150"/>
      <c r="Y89" s="150"/>
      <c r="Z89" s="137"/>
      <c r="AA89" s="133"/>
    </row>
    <row r="90" spans="1:27" ht="20.100000000000001" customHeight="1" x14ac:dyDescent="0.15">
      <c r="A90" s="97"/>
      <c r="B90" s="97"/>
      <c r="C90" s="122"/>
      <c r="D90" s="122"/>
      <c r="E90" s="122"/>
      <c r="F90" s="122"/>
      <c r="G90" s="122"/>
      <c r="H90" s="122"/>
      <c r="I90" s="141"/>
      <c r="J90" s="122"/>
      <c r="K90" s="153"/>
      <c r="L90" s="122"/>
      <c r="M90" s="122"/>
      <c r="N90" s="122"/>
      <c r="O90" s="122"/>
      <c r="P90" s="122"/>
      <c r="Q90" s="122"/>
      <c r="R90" s="122"/>
      <c r="S90" s="122"/>
      <c r="T90" s="122"/>
      <c r="U90" s="122"/>
      <c r="V90" s="122"/>
      <c r="W90" s="122"/>
      <c r="X90" s="122"/>
      <c r="Y90" s="122"/>
      <c r="Z90" s="122"/>
    </row>
    <row r="91" spans="1:27" ht="15.75" hidden="1" customHeight="1" x14ac:dyDescent="0.15">
      <c r="A91" s="97"/>
      <c r="B91" s="97"/>
      <c r="C91" s="122"/>
      <c r="D91" s="122"/>
      <c r="E91" s="122"/>
      <c r="F91" s="122"/>
      <c r="G91" s="122"/>
      <c r="H91" s="122"/>
      <c r="I91" s="141"/>
      <c r="J91" s="122"/>
      <c r="K91" s="153"/>
      <c r="L91" s="122"/>
      <c r="M91" s="122"/>
      <c r="N91" s="122"/>
      <c r="O91" s="122"/>
      <c r="P91" s="122"/>
      <c r="Q91" s="122"/>
      <c r="R91" s="122"/>
      <c r="S91" s="122"/>
      <c r="T91" s="122"/>
      <c r="U91" s="122"/>
      <c r="V91" s="122"/>
      <c r="W91" s="122"/>
      <c r="X91" s="122"/>
      <c r="Y91" s="122"/>
      <c r="Z91" s="122"/>
    </row>
    <row r="92" spans="1:27" ht="15.75" hidden="1" customHeight="1" x14ac:dyDescent="0.15">
      <c r="A92" s="97"/>
      <c r="B92" s="97"/>
      <c r="C92" s="122"/>
      <c r="D92" s="122"/>
      <c r="E92" s="122"/>
      <c r="F92" s="122"/>
      <c r="G92" s="122"/>
      <c r="H92" s="122"/>
      <c r="I92" s="141"/>
      <c r="J92" s="122"/>
      <c r="K92" s="153"/>
      <c r="L92" s="122"/>
      <c r="M92" s="122"/>
      <c r="N92" s="122"/>
      <c r="O92" s="122"/>
      <c r="P92" s="122"/>
      <c r="Q92" s="122"/>
      <c r="R92" s="122"/>
      <c r="S92" s="122"/>
      <c r="T92" s="122"/>
      <c r="U92" s="122"/>
      <c r="V92" s="122"/>
      <c r="W92" s="122"/>
      <c r="X92" s="122"/>
      <c r="Y92" s="122"/>
      <c r="Z92" s="122"/>
    </row>
    <row r="93" spans="1:27" ht="15.75" hidden="1" customHeight="1" x14ac:dyDescent="0.15">
      <c r="A93" s="97"/>
      <c r="B93" s="97"/>
      <c r="C93" s="122"/>
      <c r="D93" s="122"/>
      <c r="E93" s="122"/>
      <c r="F93" s="122"/>
      <c r="G93" s="122"/>
      <c r="H93" s="122"/>
      <c r="I93" s="141"/>
      <c r="J93" s="122"/>
      <c r="K93" s="153"/>
      <c r="L93" s="122"/>
      <c r="M93" s="122"/>
      <c r="N93" s="122"/>
      <c r="O93" s="122"/>
      <c r="P93" s="122"/>
      <c r="Q93" s="122"/>
      <c r="R93" s="122"/>
      <c r="S93" s="122"/>
      <c r="T93" s="122"/>
      <c r="U93" s="122"/>
      <c r="V93" s="122"/>
      <c r="W93" s="122"/>
      <c r="X93" s="122"/>
      <c r="Y93" s="122"/>
      <c r="Z93" s="122"/>
    </row>
    <row r="94" spans="1:27" ht="15.75" hidden="1" customHeight="1" x14ac:dyDescent="0.15">
      <c r="A94" s="97"/>
      <c r="B94" s="97"/>
      <c r="C94" s="122"/>
      <c r="D94" s="122"/>
      <c r="E94" s="122"/>
      <c r="F94" s="122"/>
      <c r="G94" s="122"/>
      <c r="H94" s="122"/>
      <c r="I94" s="141"/>
      <c r="J94" s="122"/>
      <c r="K94" s="153"/>
      <c r="L94" s="122"/>
      <c r="M94" s="122"/>
      <c r="N94" s="122"/>
      <c r="O94" s="122"/>
      <c r="P94" s="122"/>
      <c r="Q94" s="122"/>
      <c r="R94" s="122"/>
      <c r="S94" s="122"/>
      <c r="T94" s="122"/>
      <c r="U94" s="122"/>
      <c r="V94" s="122"/>
      <c r="W94" s="122"/>
      <c r="X94" s="122"/>
      <c r="Y94" s="122"/>
      <c r="Z94" s="122"/>
    </row>
    <row r="95" spans="1:27" ht="15.75" hidden="1" customHeight="1" x14ac:dyDescent="0.15">
      <c r="A95" s="97"/>
      <c r="B95" s="97"/>
      <c r="C95" s="122"/>
      <c r="D95" s="122"/>
      <c r="E95" s="122"/>
      <c r="F95" s="122"/>
      <c r="G95" s="122"/>
      <c r="H95" s="122"/>
      <c r="I95" s="141"/>
      <c r="J95" s="122"/>
      <c r="K95" s="153"/>
      <c r="L95" s="122"/>
      <c r="M95" s="122"/>
      <c r="N95" s="122"/>
      <c r="O95" s="122"/>
      <c r="P95" s="122"/>
      <c r="Q95" s="122"/>
      <c r="R95" s="122"/>
      <c r="S95" s="122"/>
      <c r="T95" s="122"/>
      <c r="U95" s="122"/>
      <c r="V95" s="122"/>
      <c r="W95" s="122"/>
      <c r="X95" s="122"/>
      <c r="Y95" s="122"/>
      <c r="Z95" s="122"/>
    </row>
    <row r="96" spans="1:27" ht="15.75" hidden="1" customHeight="1" x14ac:dyDescent="0.15">
      <c r="A96" s="97"/>
      <c r="B96" s="97"/>
      <c r="C96" s="122"/>
      <c r="D96" s="122"/>
      <c r="E96" s="122"/>
      <c r="F96" s="122"/>
      <c r="G96" s="122"/>
      <c r="H96" s="122"/>
      <c r="I96" s="141"/>
      <c r="J96" s="122"/>
      <c r="K96" s="153"/>
      <c r="L96" s="122"/>
      <c r="M96" s="122"/>
      <c r="N96" s="122"/>
      <c r="O96" s="122"/>
      <c r="P96" s="122"/>
      <c r="Q96" s="122"/>
      <c r="R96" s="122"/>
      <c r="S96" s="122"/>
      <c r="T96" s="122"/>
      <c r="U96" s="122"/>
      <c r="V96" s="122"/>
      <c r="W96" s="122"/>
      <c r="X96" s="122"/>
      <c r="Y96" s="122"/>
      <c r="Z96" s="122"/>
    </row>
    <row r="97" spans="1:26" ht="15.75" hidden="1" customHeight="1" x14ac:dyDescent="0.15">
      <c r="A97" s="97"/>
      <c r="B97" s="97"/>
      <c r="C97" s="122"/>
      <c r="D97" s="122"/>
      <c r="E97" s="122"/>
      <c r="F97" s="122"/>
      <c r="G97" s="122"/>
      <c r="H97" s="122"/>
      <c r="I97" s="141"/>
      <c r="J97" s="122"/>
      <c r="K97" s="153"/>
      <c r="L97" s="122"/>
      <c r="M97" s="122"/>
      <c r="N97" s="122"/>
      <c r="O97" s="122"/>
      <c r="P97" s="122"/>
      <c r="Q97" s="122"/>
      <c r="R97" s="122"/>
      <c r="S97" s="122"/>
      <c r="T97" s="122"/>
      <c r="U97" s="122"/>
      <c r="V97" s="122"/>
      <c r="W97" s="122"/>
      <c r="X97" s="122"/>
      <c r="Y97" s="122"/>
      <c r="Z97" s="122"/>
    </row>
    <row r="98" spans="1:26" ht="15.75" hidden="1" customHeight="1" x14ac:dyDescent="0.15">
      <c r="A98" s="97"/>
      <c r="B98" s="97"/>
      <c r="C98" s="122"/>
      <c r="D98" s="122"/>
      <c r="E98" s="122"/>
      <c r="F98" s="122"/>
      <c r="G98" s="122"/>
      <c r="H98" s="122"/>
      <c r="I98" s="141"/>
      <c r="J98" s="122"/>
      <c r="K98" s="153"/>
      <c r="L98" s="122"/>
      <c r="M98" s="122"/>
      <c r="N98" s="122"/>
      <c r="O98" s="122"/>
      <c r="P98" s="122"/>
      <c r="Q98" s="122"/>
      <c r="R98" s="122"/>
      <c r="S98" s="122"/>
      <c r="T98" s="122"/>
      <c r="U98" s="122"/>
      <c r="V98" s="122"/>
      <c r="W98" s="122"/>
      <c r="X98" s="122"/>
      <c r="Y98" s="122"/>
      <c r="Z98" s="122"/>
    </row>
    <row r="99" spans="1:26" ht="15.75" hidden="1" customHeight="1" x14ac:dyDescent="0.15">
      <c r="A99" s="97"/>
      <c r="B99" s="97"/>
      <c r="C99" s="122"/>
      <c r="D99" s="122"/>
      <c r="E99" s="122"/>
      <c r="F99" s="122"/>
      <c r="G99" s="122"/>
      <c r="H99" s="122"/>
      <c r="I99" s="141"/>
      <c r="J99" s="122"/>
      <c r="K99" s="153"/>
      <c r="L99" s="122"/>
      <c r="M99" s="122"/>
      <c r="N99" s="122"/>
      <c r="O99" s="122"/>
      <c r="P99" s="122"/>
      <c r="Q99" s="122"/>
      <c r="R99" s="122"/>
      <c r="S99" s="122"/>
      <c r="T99" s="122"/>
      <c r="U99" s="122"/>
      <c r="V99" s="122"/>
      <c r="W99" s="122"/>
      <c r="X99" s="122"/>
      <c r="Y99" s="122"/>
      <c r="Z99" s="122"/>
    </row>
    <row r="100" spans="1:26" ht="15.75" hidden="1" customHeight="1" x14ac:dyDescent="0.15">
      <c r="A100" s="97"/>
      <c r="B100" s="97"/>
      <c r="C100" s="122"/>
      <c r="D100" s="122"/>
      <c r="E100" s="122"/>
      <c r="F100" s="122"/>
      <c r="G100" s="122"/>
      <c r="H100" s="122"/>
      <c r="I100" s="141"/>
      <c r="J100" s="122"/>
      <c r="K100" s="153"/>
      <c r="L100" s="122"/>
      <c r="M100" s="122"/>
      <c r="N100" s="122"/>
      <c r="O100" s="122"/>
      <c r="P100" s="122"/>
      <c r="Q100" s="122"/>
      <c r="R100" s="122"/>
      <c r="S100" s="122"/>
      <c r="T100" s="122"/>
      <c r="U100" s="122"/>
      <c r="V100" s="122"/>
      <c r="W100" s="122"/>
      <c r="X100" s="122"/>
      <c r="Y100" s="122"/>
      <c r="Z100" s="122"/>
    </row>
    <row r="101" spans="1:26" ht="15.75" hidden="1" customHeight="1" x14ac:dyDescent="0.15">
      <c r="A101" s="97"/>
      <c r="B101" s="97"/>
      <c r="C101" s="122"/>
      <c r="D101" s="122"/>
      <c r="E101" s="122"/>
      <c r="F101" s="122"/>
      <c r="G101" s="122"/>
      <c r="H101" s="122"/>
      <c r="I101" s="141"/>
      <c r="J101" s="122"/>
      <c r="K101" s="153"/>
      <c r="L101" s="122"/>
      <c r="M101" s="122"/>
      <c r="N101" s="122"/>
      <c r="O101" s="122"/>
      <c r="P101" s="122"/>
      <c r="Q101" s="122"/>
      <c r="R101" s="122"/>
      <c r="S101" s="122"/>
      <c r="T101" s="122"/>
      <c r="U101" s="122"/>
      <c r="V101" s="122"/>
      <c r="W101" s="122"/>
      <c r="X101" s="122"/>
      <c r="Y101" s="122"/>
      <c r="Z101" s="122"/>
    </row>
    <row r="102" spans="1:26" ht="15.75" hidden="1" customHeight="1" x14ac:dyDescent="0.15">
      <c r="A102" s="97"/>
      <c r="B102" s="97"/>
      <c r="C102" s="122"/>
      <c r="D102" s="122"/>
      <c r="E102" s="122"/>
      <c r="F102" s="122"/>
      <c r="G102" s="122"/>
      <c r="H102" s="122"/>
      <c r="I102" s="141"/>
      <c r="J102" s="122"/>
      <c r="K102" s="153"/>
      <c r="L102" s="122"/>
      <c r="M102" s="122"/>
      <c r="N102" s="122"/>
      <c r="O102" s="122"/>
      <c r="P102" s="122"/>
      <c r="Q102" s="122"/>
      <c r="R102" s="122"/>
      <c r="S102" s="122"/>
      <c r="T102" s="122"/>
      <c r="U102" s="122"/>
      <c r="V102" s="122"/>
      <c r="W102" s="122"/>
      <c r="X102" s="122"/>
      <c r="Y102" s="122"/>
      <c r="Z102" s="122"/>
    </row>
    <row r="103" spans="1:26" ht="15.75" hidden="1" customHeight="1" x14ac:dyDescent="0.15">
      <c r="A103" s="97"/>
      <c r="B103" s="97"/>
      <c r="C103" s="122"/>
      <c r="D103" s="122"/>
      <c r="E103" s="122"/>
      <c r="F103" s="122"/>
      <c r="G103" s="122"/>
      <c r="H103" s="122"/>
      <c r="I103" s="141"/>
      <c r="J103" s="122"/>
      <c r="K103" s="153"/>
      <c r="L103" s="122"/>
      <c r="M103" s="122"/>
      <c r="N103" s="122"/>
      <c r="O103" s="122"/>
      <c r="P103" s="122"/>
      <c r="Q103" s="122"/>
      <c r="R103" s="122"/>
      <c r="S103" s="122"/>
      <c r="T103" s="122"/>
      <c r="U103" s="122"/>
      <c r="V103" s="122"/>
      <c r="W103" s="122"/>
      <c r="X103" s="122"/>
      <c r="Y103" s="122"/>
      <c r="Z103" s="122"/>
    </row>
    <row r="104" spans="1:26" ht="15.75" hidden="1" customHeight="1" x14ac:dyDescent="0.15">
      <c r="A104" s="97"/>
      <c r="B104" s="97"/>
      <c r="C104" s="122"/>
      <c r="D104" s="122"/>
      <c r="E104" s="122"/>
      <c r="F104" s="122"/>
      <c r="G104" s="122"/>
      <c r="H104" s="122"/>
      <c r="I104" s="141"/>
      <c r="J104" s="122"/>
      <c r="K104" s="153"/>
      <c r="L104" s="122"/>
      <c r="M104" s="122"/>
      <c r="N104" s="122"/>
      <c r="O104" s="122"/>
      <c r="P104" s="122"/>
      <c r="Q104" s="122"/>
      <c r="R104" s="122"/>
      <c r="S104" s="122"/>
      <c r="T104" s="122"/>
      <c r="U104" s="122"/>
      <c r="V104" s="122"/>
      <c r="W104" s="122"/>
      <c r="X104" s="122"/>
      <c r="Y104" s="122"/>
      <c r="Z104" s="122"/>
    </row>
    <row r="105" spans="1:26" ht="15.75" hidden="1" customHeight="1" x14ac:dyDescent="0.15">
      <c r="A105" s="97"/>
      <c r="B105" s="97"/>
      <c r="C105" s="122"/>
      <c r="D105" s="122"/>
      <c r="E105" s="122"/>
      <c r="F105" s="122"/>
      <c r="G105" s="122"/>
      <c r="H105" s="122"/>
      <c r="I105" s="141"/>
      <c r="J105" s="122"/>
      <c r="K105" s="153"/>
      <c r="L105" s="122"/>
      <c r="M105" s="122"/>
      <c r="N105" s="122"/>
      <c r="O105" s="122"/>
      <c r="P105" s="122"/>
      <c r="Q105" s="122"/>
      <c r="R105" s="122"/>
      <c r="S105" s="122"/>
      <c r="T105" s="122"/>
      <c r="U105" s="122"/>
      <c r="V105" s="122"/>
      <c r="W105" s="122"/>
      <c r="X105" s="122"/>
      <c r="Y105" s="122"/>
      <c r="Z105" s="122"/>
    </row>
    <row r="106" spans="1:26" ht="15.75" hidden="1" customHeight="1" x14ac:dyDescent="0.15">
      <c r="A106" s="97"/>
      <c r="B106" s="97"/>
      <c r="C106" s="122"/>
      <c r="D106" s="122"/>
      <c r="E106" s="122"/>
      <c r="F106" s="122"/>
      <c r="G106" s="122"/>
      <c r="H106" s="122"/>
      <c r="I106" s="141"/>
      <c r="J106" s="122"/>
      <c r="K106" s="153"/>
      <c r="L106" s="122"/>
      <c r="M106" s="122"/>
      <c r="N106" s="122"/>
      <c r="O106" s="122"/>
      <c r="P106" s="122"/>
      <c r="Q106" s="122"/>
      <c r="R106" s="122"/>
      <c r="S106" s="122"/>
      <c r="T106" s="122"/>
      <c r="U106" s="122"/>
      <c r="V106" s="122"/>
      <c r="W106" s="122"/>
      <c r="X106" s="122"/>
      <c r="Y106" s="122"/>
      <c r="Z106" s="122"/>
    </row>
    <row r="107" spans="1:26" ht="15.75" hidden="1" customHeight="1" x14ac:dyDescent="0.15">
      <c r="A107" s="97"/>
      <c r="B107" s="97"/>
      <c r="C107" s="122"/>
      <c r="D107" s="122"/>
      <c r="E107" s="122"/>
      <c r="F107" s="122"/>
      <c r="G107" s="122"/>
      <c r="H107" s="122"/>
      <c r="I107" s="141"/>
      <c r="J107" s="122"/>
      <c r="K107" s="153"/>
      <c r="L107" s="122"/>
      <c r="M107" s="122"/>
      <c r="N107" s="122"/>
      <c r="O107" s="122"/>
      <c r="P107" s="122"/>
      <c r="Q107" s="122"/>
      <c r="R107" s="122"/>
      <c r="S107" s="122"/>
      <c r="T107" s="122"/>
      <c r="U107" s="122"/>
      <c r="V107" s="122"/>
      <c r="W107" s="122"/>
      <c r="X107" s="122"/>
      <c r="Y107" s="122"/>
      <c r="Z107" s="122"/>
    </row>
    <row r="108" spans="1:26" ht="20.100000000000001" customHeight="1" x14ac:dyDescent="0.15">
      <c r="A108" s="97"/>
      <c r="B108" s="97"/>
      <c r="C108" s="122"/>
      <c r="D108" s="122"/>
      <c r="E108" s="122"/>
      <c r="F108" s="122"/>
      <c r="G108" s="122"/>
      <c r="H108" s="122"/>
      <c r="I108" s="141"/>
      <c r="J108" s="122"/>
      <c r="K108" s="153"/>
      <c r="L108" s="122"/>
      <c r="M108" s="122"/>
      <c r="N108" s="122"/>
      <c r="O108" s="122"/>
      <c r="P108" s="122"/>
      <c r="Q108" s="122"/>
      <c r="R108" s="122"/>
      <c r="S108" s="122"/>
      <c r="T108" s="122"/>
      <c r="U108" s="122"/>
      <c r="V108" s="122"/>
      <c r="W108" s="122"/>
      <c r="X108" s="122"/>
      <c r="Y108" s="122"/>
      <c r="Z108" s="122"/>
    </row>
    <row r="109" spans="1:26" ht="20.100000000000001" customHeight="1" x14ac:dyDescent="0.15">
      <c r="A109" s="97"/>
      <c r="B109" s="97"/>
      <c r="C109" s="109" t="s">
        <v>68</v>
      </c>
      <c r="D109" s="110"/>
      <c r="E109" s="110"/>
      <c r="F109" s="110"/>
      <c r="G109" s="110"/>
      <c r="H109" s="111"/>
      <c r="Q109" s="154"/>
    </row>
    <row r="110" spans="1:26" ht="15" customHeight="1" x14ac:dyDescent="0.15">
      <c r="A110" s="97"/>
      <c r="B110" s="97"/>
      <c r="C110" s="155"/>
      <c r="D110" s="156"/>
      <c r="E110" s="156"/>
      <c r="F110" s="156"/>
      <c r="G110" s="156"/>
      <c r="H110" s="156"/>
      <c r="I110" s="157"/>
      <c r="J110" s="114"/>
      <c r="K110" s="157"/>
      <c r="L110" s="114"/>
      <c r="M110" s="114"/>
      <c r="N110" s="114"/>
      <c r="O110" s="114"/>
      <c r="P110" s="114"/>
      <c r="Q110" s="158"/>
      <c r="R110" s="114"/>
      <c r="S110" s="114"/>
      <c r="T110" s="114"/>
      <c r="U110" s="114"/>
      <c r="V110" s="114"/>
      <c r="W110" s="114"/>
      <c r="X110" s="114"/>
      <c r="Y110" s="114"/>
      <c r="Z110" s="115"/>
    </row>
    <row r="111" spans="1:26" ht="30" customHeight="1" x14ac:dyDescent="0.15">
      <c r="A111" s="97"/>
      <c r="B111" s="97"/>
      <c r="C111" s="155"/>
      <c r="D111" s="159" t="s">
        <v>98</v>
      </c>
      <c r="E111" s="159"/>
      <c r="F111" s="159"/>
      <c r="G111" s="159"/>
      <c r="H111" s="159"/>
      <c r="I111" s="159"/>
      <c r="J111" s="159"/>
      <c r="K111" s="159"/>
      <c r="L111" s="159"/>
      <c r="M111" s="159"/>
      <c r="N111" s="159"/>
      <c r="O111" s="159"/>
      <c r="P111" s="159"/>
      <c r="Q111" s="159"/>
      <c r="R111" s="159"/>
      <c r="S111" s="159"/>
      <c r="T111" s="159"/>
      <c r="U111" s="159"/>
      <c r="V111" s="159"/>
      <c r="W111" s="159"/>
      <c r="X111" s="159"/>
      <c r="Y111" s="159"/>
      <c r="Z111" s="121"/>
    </row>
    <row r="112" spans="1:26" ht="20.100000000000001" customHeight="1" x14ac:dyDescent="0.15">
      <c r="A112" s="97"/>
      <c r="B112" s="97"/>
      <c r="C112" s="116"/>
      <c r="D112" s="117">
        <v>1</v>
      </c>
      <c r="E112" s="92" t="s">
        <v>69</v>
      </c>
      <c r="I112" s="37"/>
      <c r="J112" s="37"/>
      <c r="K112" s="37"/>
      <c r="L112" s="37"/>
      <c r="M112" s="37"/>
      <c r="N112" s="37"/>
      <c r="O112" s="37"/>
      <c r="P112" s="37"/>
      <c r="Q112" s="44"/>
      <c r="R112" s="37"/>
      <c r="S112" s="37"/>
      <c r="T112" s="37"/>
      <c r="U112" s="37"/>
      <c r="V112" s="37"/>
      <c r="W112" s="37"/>
      <c r="X112" s="37"/>
      <c r="Y112" s="37"/>
      <c r="Z112" s="121"/>
    </row>
    <row r="113" spans="1:26" ht="20.100000000000001" customHeight="1" x14ac:dyDescent="0.15">
      <c r="A113" s="97"/>
      <c r="B113" s="97"/>
      <c r="C113" s="116"/>
      <c r="D113" s="117"/>
      <c r="E113" s="122"/>
      <c r="F113" s="122"/>
      <c r="G113" s="122"/>
      <c r="H113" s="122"/>
      <c r="I113" s="128"/>
      <c r="J113" s="124" t="s">
        <v>70</v>
      </c>
      <c r="K113" s="147"/>
      <c r="L113" s="123"/>
      <c r="M113" s="123"/>
      <c r="N113" s="123"/>
      <c r="O113" s="123"/>
      <c r="P113" s="123"/>
      <c r="Q113" s="160"/>
      <c r="R113" s="123"/>
      <c r="S113" s="123"/>
      <c r="T113" s="123"/>
      <c r="U113" s="123"/>
      <c r="V113" s="123"/>
      <c r="W113" s="123"/>
      <c r="X113" s="123"/>
      <c r="Y113" s="123"/>
      <c r="Z113" s="121"/>
    </row>
    <row r="114" spans="1:26" ht="20.100000000000001" customHeight="1" x14ac:dyDescent="0.15">
      <c r="A114" s="97">
        <f>IFERROR(IF(AND(TRIM($I114)&lt;&gt;"", NOT(OR(IFERROR(SEARCH(" ",$I114),0)&gt;0, IFERROR(SEARCH("　",$I114),0)&gt;0))),1001,0),3)</f>
        <v>0</v>
      </c>
      <c r="B114" s="97"/>
      <c r="C114" s="116"/>
      <c r="D114" s="117">
        <f>D112+1</f>
        <v>2</v>
      </c>
      <c r="E114" s="92" t="s">
        <v>71</v>
      </c>
      <c r="I114" s="37"/>
      <c r="J114" s="37"/>
      <c r="K114" s="37"/>
      <c r="L114" s="37"/>
      <c r="M114" s="37"/>
      <c r="N114" s="37"/>
      <c r="O114" s="37"/>
      <c r="P114" s="37"/>
      <c r="Q114" s="37"/>
      <c r="R114" s="37"/>
      <c r="S114" s="37"/>
      <c r="T114" s="37"/>
      <c r="U114" s="37"/>
      <c r="V114" s="37"/>
      <c r="W114" s="37"/>
      <c r="X114" s="37"/>
      <c r="Y114" s="37"/>
      <c r="Z114" s="121"/>
    </row>
    <row r="115" spans="1:26" ht="20.100000000000001" customHeight="1" x14ac:dyDescent="0.15">
      <c r="A115" s="97"/>
      <c r="B115" s="97"/>
      <c r="C115" s="116"/>
      <c r="D115" s="117"/>
      <c r="E115" s="122"/>
      <c r="F115" s="122"/>
      <c r="G115" s="122"/>
      <c r="H115" s="122"/>
      <c r="I115" s="128"/>
      <c r="J115" s="124" t="s">
        <v>50</v>
      </c>
      <c r="K115" s="124"/>
      <c r="L115" s="124"/>
      <c r="M115" s="124"/>
      <c r="N115" s="124"/>
      <c r="O115" s="124"/>
      <c r="P115" s="124"/>
      <c r="Q115" s="124"/>
      <c r="R115" s="124"/>
      <c r="S115" s="124"/>
      <c r="T115" s="124"/>
      <c r="U115" s="124"/>
      <c r="V115" s="124"/>
      <c r="W115" s="124"/>
      <c r="X115" s="124"/>
      <c r="Y115" s="124"/>
      <c r="Z115" s="121"/>
    </row>
    <row r="116" spans="1:26" ht="20.100000000000001" customHeight="1" x14ac:dyDescent="0.15">
      <c r="A116" s="97">
        <f>IFERROR(IF(AND(TRIM($I116)&lt;&gt;"", NOT(OR(IFERROR(SEARCH(" ",$I116),0)&gt;0, IFERROR(SEARCH("　",$I116),0)&gt;0))),1001,0),3)</f>
        <v>0</v>
      </c>
      <c r="B116" s="97"/>
      <c r="C116" s="116"/>
      <c r="D116" s="117">
        <f>D114+1</f>
        <v>3</v>
      </c>
      <c r="E116" s="92" t="s">
        <v>72</v>
      </c>
      <c r="I116" s="37"/>
      <c r="J116" s="37"/>
      <c r="K116" s="37"/>
      <c r="L116" s="37"/>
      <c r="M116" s="37"/>
      <c r="N116" s="37"/>
      <c r="O116" s="37"/>
      <c r="P116" s="37"/>
      <c r="Q116" s="37"/>
      <c r="R116" s="37"/>
      <c r="S116" s="37"/>
      <c r="T116" s="37"/>
      <c r="U116" s="37"/>
      <c r="V116" s="37"/>
      <c r="W116" s="37"/>
      <c r="X116" s="37"/>
      <c r="Y116" s="37"/>
      <c r="Z116" s="121"/>
    </row>
    <row r="117" spans="1:26" ht="20.100000000000001" customHeight="1" x14ac:dyDescent="0.15">
      <c r="A117" s="97"/>
      <c r="B117" s="97"/>
      <c r="C117" s="116"/>
      <c r="D117" s="122"/>
      <c r="E117" s="122"/>
      <c r="F117" s="122"/>
      <c r="G117" s="122"/>
      <c r="H117" s="122"/>
      <c r="I117" s="128"/>
      <c r="J117" s="124" t="s">
        <v>52</v>
      </c>
      <c r="K117" s="124"/>
      <c r="L117" s="124"/>
      <c r="M117" s="124"/>
      <c r="N117" s="124"/>
      <c r="O117" s="124"/>
      <c r="P117" s="124"/>
      <c r="Q117" s="124"/>
      <c r="R117" s="124"/>
      <c r="S117" s="124"/>
      <c r="T117" s="124"/>
      <c r="U117" s="124"/>
      <c r="V117" s="124"/>
      <c r="W117" s="124"/>
      <c r="X117" s="124"/>
      <c r="Y117" s="124"/>
      <c r="Z117" s="121"/>
    </row>
    <row r="118" spans="1:26" ht="20.100000000000001" customHeight="1" x14ac:dyDescent="0.15">
      <c r="A118" s="97"/>
      <c r="B118" s="97"/>
      <c r="C118" s="116"/>
      <c r="D118" s="117">
        <f>D116+1</f>
        <v>4</v>
      </c>
      <c r="E118" s="92" t="s">
        <v>42</v>
      </c>
      <c r="I118" s="39"/>
      <c r="J118" s="40"/>
      <c r="K118" s="40"/>
      <c r="L118" s="40"/>
      <c r="M118" s="40"/>
      <c r="N118" s="122"/>
      <c r="O118" s="122"/>
      <c r="P118" s="122"/>
      <c r="Q118" s="122"/>
      <c r="R118" s="122"/>
      <c r="S118" s="122"/>
      <c r="T118" s="122"/>
      <c r="U118" s="122"/>
      <c r="V118" s="122"/>
      <c r="W118" s="122"/>
      <c r="X118" s="122"/>
      <c r="Y118" s="122"/>
      <c r="Z118" s="121"/>
    </row>
    <row r="119" spans="1:26" ht="20.100000000000001" customHeight="1" x14ac:dyDescent="0.15">
      <c r="A119" s="97"/>
      <c r="B119" s="97"/>
      <c r="C119" s="116"/>
      <c r="D119" s="117"/>
      <c r="E119" s="122"/>
      <c r="F119" s="122"/>
      <c r="G119" s="122"/>
      <c r="H119" s="122"/>
      <c r="I119" s="119"/>
      <c r="J119" s="124" t="s">
        <v>107</v>
      </c>
      <c r="K119" s="123"/>
      <c r="L119" s="123"/>
      <c r="M119" s="123"/>
      <c r="N119" s="123"/>
      <c r="O119" s="123"/>
      <c r="P119" s="123"/>
      <c r="Q119" s="123"/>
      <c r="R119" s="123"/>
      <c r="S119" s="123"/>
      <c r="T119" s="123"/>
      <c r="U119" s="123"/>
      <c r="V119" s="123"/>
      <c r="W119" s="123"/>
      <c r="X119" s="123"/>
      <c r="Y119" s="123"/>
      <c r="Z119" s="121"/>
    </row>
    <row r="120" spans="1:26" ht="20.100000000000001" customHeight="1" x14ac:dyDescent="0.15">
      <c r="A120" s="97">
        <f>IFERROR(IF(AND(TRIM($I120)&lt;&gt;"", AND(OR(ISERROR(FIND("@"&amp;LEFT($I120,3)&amp;"@", 都道府県3))=FALSE, ISERROR(FIND("@"&amp;LEFT($I120,4)&amp;"@",都道府県4))=FALSE))=FALSE),1001,0),3)</f>
        <v>0</v>
      </c>
      <c r="B120" s="97"/>
      <c r="C120" s="116"/>
      <c r="D120" s="117">
        <f>D118+1</f>
        <v>5</v>
      </c>
      <c r="E120" s="92" t="s">
        <v>43</v>
      </c>
      <c r="I120" s="41"/>
      <c r="J120" s="41"/>
      <c r="K120" s="41"/>
      <c r="L120" s="41"/>
      <c r="M120" s="41"/>
      <c r="N120" s="41"/>
      <c r="O120" s="41"/>
      <c r="P120" s="41"/>
      <c r="Q120" s="42"/>
      <c r="R120" s="41"/>
      <c r="S120" s="41"/>
      <c r="T120" s="41"/>
      <c r="U120" s="41"/>
      <c r="V120" s="41"/>
      <c r="W120" s="41"/>
      <c r="X120" s="41"/>
      <c r="Y120" s="41"/>
      <c r="Z120" s="121"/>
    </row>
    <row r="121" spans="1:26" ht="20.100000000000001" customHeight="1" x14ac:dyDescent="0.15">
      <c r="A121" s="97"/>
      <c r="B121" s="97"/>
      <c r="C121" s="116"/>
      <c r="D121" s="117"/>
      <c r="E121" s="122"/>
      <c r="F121" s="122"/>
      <c r="G121" s="122"/>
      <c r="H121" s="122"/>
      <c r="I121" s="119"/>
      <c r="J121" s="124" t="s">
        <v>73</v>
      </c>
      <c r="K121" s="123"/>
      <c r="L121" s="123"/>
      <c r="M121" s="123"/>
      <c r="N121" s="123"/>
      <c r="O121" s="123"/>
      <c r="P121" s="123"/>
      <c r="Q121" s="123"/>
      <c r="R121" s="123"/>
      <c r="S121" s="123"/>
      <c r="T121" s="123"/>
      <c r="U121" s="123"/>
      <c r="V121" s="123"/>
      <c r="W121" s="123"/>
      <c r="X121" s="123"/>
      <c r="Y121" s="123"/>
      <c r="Z121" s="121"/>
    </row>
    <row r="122" spans="1:26" ht="20.100000000000001" customHeight="1" x14ac:dyDescent="0.15">
      <c r="A122" s="97">
        <f>IFERROR(IF(AND(TRIM($I122)&lt;&gt;"", NOT(AND(ISNUMBER(VALUE(SUBSTITUTE($I122,"-",""))), IFERROR(SEARCH("-",$I122),0)&gt;0))),1001,0),3)</f>
        <v>0</v>
      </c>
      <c r="B122" s="97"/>
      <c r="C122" s="116"/>
      <c r="D122" s="117">
        <f>D120+1</f>
        <v>6</v>
      </c>
      <c r="E122" s="92" t="s">
        <v>53</v>
      </c>
      <c r="I122" s="37"/>
      <c r="J122" s="37"/>
      <c r="K122" s="37"/>
      <c r="L122" s="37"/>
      <c r="M122" s="37"/>
      <c r="O122" s="129" t="s">
        <v>54</v>
      </c>
      <c r="P122" s="1"/>
      <c r="Q122" s="92" t="s">
        <v>55</v>
      </c>
      <c r="Y122" s="123"/>
      <c r="Z122" s="121"/>
    </row>
    <row r="123" spans="1:26" ht="20.100000000000001" customHeight="1" x14ac:dyDescent="0.15">
      <c r="A123" s="97"/>
      <c r="B123" s="97"/>
      <c r="C123" s="125"/>
      <c r="D123" s="122"/>
      <c r="E123" s="122"/>
      <c r="F123" s="122"/>
      <c r="G123" s="122"/>
      <c r="H123" s="122"/>
      <c r="I123" s="119"/>
      <c r="J123" s="124" t="s">
        <v>74</v>
      </c>
      <c r="K123" s="123"/>
      <c r="L123" s="123"/>
      <c r="M123" s="123"/>
      <c r="N123" s="123"/>
      <c r="O123" s="123"/>
      <c r="P123" s="123"/>
      <c r="Q123" s="123"/>
      <c r="R123" s="123"/>
      <c r="S123" s="123"/>
      <c r="T123" s="123"/>
      <c r="U123" s="123"/>
      <c r="V123" s="123"/>
      <c r="W123" s="123"/>
      <c r="X123" s="123"/>
      <c r="Y123" s="123"/>
      <c r="Z123" s="121"/>
    </row>
    <row r="124" spans="1:26" ht="20.100000000000001" customHeight="1" x14ac:dyDescent="0.15">
      <c r="A124" s="97">
        <f>IFERROR(IF(AND(TRIM($I124)&lt;&gt;"", NOT(AND(ISNUMBER(VALUE(SUBSTITUTE($I124,"-",""))), IFERROR(SEARCH("-",$I124),0)&gt;0))),1001,0),3)</f>
        <v>0</v>
      </c>
      <c r="B124" s="97"/>
      <c r="C124" s="116"/>
      <c r="D124" s="117">
        <f>D122+1</f>
        <v>7</v>
      </c>
      <c r="E124" s="92" t="s">
        <v>57</v>
      </c>
      <c r="I124" s="37"/>
      <c r="J124" s="37"/>
      <c r="K124" s="37"/>
      <c r="L124" s="37"/>
      <c r="M124" s="37"/>
      <c r="N124" s="123"/>
      <c r="O124" s="123"/>
      <c r="P124" s="123"/>
      <c r="Q124" s="123"/>
      <c r="R124" s="123"/>
      <c r="S124" s="123"/>
      <c r="T124" s="123"/>
      <c r="U124" s="123"/>
      <c r="V124" s="123"/>
      <c r="W124" s="123"/>
      <c r="X124" s="123"/>
      <c r="Y124" s="123"/>
      <c r="Z124" s="121"/>
    </row>
    <row r="125" spans="1:26" ht="20.100000000000001" customHeight="1" x14ac:dyDescent="0.15">
      <c r="A125" s="97"/>
      <c r="B125" s="97"/>
      <c r="C125" s="125"/>
      <c r="D125" s="122"/>
      <c r="E125" s="122"/>
      <c r="F125" s="122"/>
      <c r="G125" s="122"/>
      <c r="H125" s="122"/>
      <c r="I125" s="119"/>
      <c r="J125" s="124" t="s">
        <v>74</v>
      </c>
      <c r="K125" s="123"/>
      <c r="L125" s="123"/>
      <c r="M125" s="123"/>
      <c r="N125" s="123"/>
      <c r="O125" s="123"/>
      <c r="P125" s="123"/>
      <c r="Q125" s="123"/>
      <c r="R125" s="123"/>
      <c r="S125" s="123"/>
      <c r="T125" s="123"/>
      <c r="U125" s="123"/>
      <c r="V125" s="123"/>
      <c r="W125" s="123"/>
      <c r="X125" s="123"/>
      <c r="Y125" s="123"/>
      <c r="Z125" s="121"/>
    </row>
    <row r="126" spans="1:26" ht="20.100000000000001" customHeight="1" x14ac:dyDescent="0.15">
      <c r="A126" s="97">
        <f>IFERROR(IF(AND(TRIM($I126)&lt;&gt;"", NOT(IFERROR(SEARCH("@",$I126),0)&gt;0)),1001,0),3)</f>
        <v>0</v>
      </c>
      <c r="B126" s="97"/>
      <c r="C126" s="116"/>
      <c r="D126" s="117">
        <f>D124+1</f>
        <v>8</v>
      </c>
      <c r="E126" s="92" t="s">
        <v>58</v>
      </c>
      <c r="I126" s="37"/>
      <c r="J126" s="37"/>
      <c r="K126" s="37"/>
      <c r="L126" s="37"/>
      <c r="M126" s="37"/>
      <c r="N126" s="37"/>
      <c r="O126" s="37"/>
      <c r="P126" s="37"/>
      <c r="Q126" s="43"/>
      <c r="R126" s="37"/>
      <c r="S126" s="37"/>
      <c r="T126" s="37"/>
      <c r="U126" s="37"/>
      <c r="V126" s="37"/>
      <c r="W126" s="37"/>
      <c r="X126" s="37"/>
      <c r="Y126" s="37"/>
      <c r="Z126" s="121"/>
    </row>
    <row r="127" spans="1:26" ht="20.100000000000001" customHeight="1" x14ac:dyDescent="0.15">
      <c r="A127" s="97"/>
      <c r="B127" s="97"/>
      <c r="C127" s="125"/>
      <c r="D127" s="122"/>
      <c r="E127" s="122"/>
      <c r="F127" s="122"/>
      <c r="G127" s="122"/>
      <c r="H127" s="122"/>
      <c r="I127" s="119"/>
      <c r="J127" s="130" t="s">
        <v>105</v>
      </c>
      <c r="K127" s="147"/>
      <c r="L127" s="123"/>
      <c r="M127" s="123"/>
      <c r="N127" s="123"/>
      <c r="O127" s="123"/>
      <c r="P127" s="123"/>
      <c r="Q127" s="148"/>
      <c r="R127" s="123"/>
      <c r="S127" s="123"/>
      <c r="T127" s="123"/>
      <c r="U127" s="123"/>
      <c r="V127" s="123"/>
      <c r="W127" s="123"/>
      <c r="X127" s="123"/>
      <c r="Y127" s="123"/>
      <c r="Z127" s="121"/>
    </row>
    <row r="128" spans="1:26" ht="20.100000000000001" customHeight="1" x14ac:dyDescent="0.15">
      <c r="A128" s="97"/>
      <c r="B128" s="97"/>
      <c r="C128" s="136"/>
      <c r="D128" s="137"/>
      <c r="E128" s="137"/>
      <c r="F128" s="137"/>
      <c r="G128" s="137"/>
      <c r="H128" s="137"/>
      <c r="I128" s="139"/>
      <c r="J128" s="138"/>
      <c r="K128" s="139"/>
      <c r="L128" s="138"/>
      <c r="M128" s="138"/>
      <c r="N128" s="138"/>
      <c r="O128" s="138"/>
      <c r="P128" s="138"/>
      <c r="Q128" s="161"/>
      <c r="R128" s="138"/>
      <c r="S128" s="138"/>
      <c r="T128" s="138"/>
      <c r="U128" s="138"/>
      <c r="V128" s="138"/>
      <c r="W128" s="138"/>
      <c r="X128" s="138"/>
      <c r="Y128" s="138"/>
      <c r="Z128" s="140"/>
    </row>
    <row r="129" spans="1:26" ht="20.100000000000001" customHeight="1" x14ac:dyDescent="0.15">
      <c r="A129" s="97"/>
      <c r="B129" s="97"/>
      <c r="C129" s="122"/>
      <c r="D129" s="122"/>
      <c r="E129" s="122"/>
      <c r="F129" s="122"/>
      <c r="G129" s="122"/>
      <c r="H129" s="122"/>
      <c r="I129" s="142"/>
      <c r="J129" s="142"/>
      <c r="K129" s="142"/>
      <c r="L129" s="142"/>
      <c r="M129" s="142"/>
      <c r="N129" s="142"/>
      <c r="O129" s="142"/>
      <c r="P129" s="142"/>
      <c r="Q129" s="162"/>
      <c r="R129" s="142"/>
      <c r="S129" s="142"/>
      <c r="T129" s="142"/>
      <c r="U129" s="142"/>
      <c r="V129" s="142"/>
      <c r="W129" s="142"/>
      <c r="X129" s="142"/>
      <c r="Y129" s="142"/>
      <c r="Z129" s="122"/>
    </row>
    <row r="130" spans="1:26" ht="15.75" hidden="1" customHeight="1" x14ac:dyDescent="0.15">
      <c r="A130" s="97"/>
      <c r="B130" s="97"/>
      <c r="C130" s="122"/>
      <c r="D130" s="122"/>
      <c r="E130" s="122"/>
      <c r="F130" s="122"/>
      <c r="G130" s="122"/>
      <c r="H130" s="122"/>
      <c r="I130" s="142"/>
      <c r="J130" s="142"/>
      <c r="K130" s="142"/>
      <c r="L130" s="142"/>
      <c r="M130" s="142"/>
      <c r="N130" s="142"/>
      <c r="O130" s="142"/>
      <c r="P130" s="142"/>
      <c r="Q130" s="162"/>
      <c r="R130" s="142"/>
      <c r="S130" s="142"/>
      <c r="T130" s="142"/>
      <c r="U130" s="142"/>
      <c r="V130" s="142"/>
      <c r="W130" s="142"/>
      <c r="X130" s="142"/>
      <c r="Y130" s="142"/>
      <c r="Z130" s="122"/>
    </row>
    <row r="131" spans="1:26" ht="15.75" hidden="1" customHeight="1" x14ac:dyDescent="0.15">
      <c r="A131" s="97"/>
      <c r="B131" s="97"/>
      <c r="C131" s="122"/>
      <c r="D131" s="122"/>
      <c r="E131" s="122"/>
      <c r="F131" s="122"/>
      <c r="G131" s="122"/>
      <c r="H131" s="122"/>
      <c r="I131" s="142"/>
      <c r="J131" s="142"/>
      <c r="K131" s="142"/>
      <c r="L131" s="142"/>
      <c r="M131" s="142"/>
      <c r="N131" s="142"/>
      <c r="O131" s="142"/>
      <c r="P131" s="142"/>
      <c r="Q131" s="162"/>
      <c r="R131" s="142"/>
      <c r="S131" s="142"/>
      <c r="T131" s="142"/>
      <c r="U131" s="142"/>
      <c r="V131" s="142"/>
      <c r="W131" s="142"/>
      <c r="X131" s="142"/>
      <c r="Y131" s="142"/>
      <c r="Z131" s="122"/>
    </row>
    <row r="132" spans="1:26" ht="15.75" hidden="1" customHeight="1" x14ac:dyDescent="0.15">
      <c r="A132" s="97"/>
      <c r="B132" s="97"/>
      <c r="C132" s="122"/>
      <c r="D132" s="122"/>
      <c r="E132" s="122"/>
      <c r="F132" s="122"/>
      <c r="G132" s="122"/>
      <c r="H132" s="122"/>
      <c r="I132" s="142"/>
      <c r="J132" s="142"/>
      <c r="K132" s="142"/>
      <c r="L132" s="142"/>
      <c r="M132" s="142"/>
      <c r="N132" s="142"/>
      <c r="O132" s="142"/>
      <c r="P132" s="142"/>
      <c r="Q132" s="162"/>
      <c r="R132" s="142"/>
      <c r="S132" s="142"/>
      <c r="T132" s="142"/>
      <c r="U132" s="142"/>
      <c r="V132" s="142"/>
      <c r="W132" s="142"/>
      <c r="X132" s="142"/>
      <c r="Y132" s="142"/>
      <c r="Z132" s="122"/>
    </row>
    <row r="133" spans="1:26" ht="15.75" hidden="1" customHeight="1" x14ac:dyDescent="0.15">
      <c r="A133" s="97"/>
      <c r="B133" s="97"/>
      <c r="C133" s="122"/>
      <c r="D133" s="122"/>
      <c r="E133" s="122"/>
      <c r="F133" s="122"/>
      <c r="G133" s="122"/>
      <c r="H133" s="122"/>
      <c r="I133" s="142"/>
      <c r="J133" s="142"/>
      <c r="K133" s="142"/>
      <c r="L133" s="142"/>
      <c r="M133" s="142"/>
      <c r="N133" s="142"/>
      <c r="O133" s="142"/>
      <c r="P133" s="142"/>
      <c r="Q133" s="162"/>
      <c r="R133" s="142"/>
      <c r="S133" s="142"/>
      <c r="T133" s="142"/>
      <c r="U133" s="142"/>
      <c r="V133" s="142"/>
      <c r="W133" s="142"/>
      <c r="X133" s="142"/>
      <c r="Y133" s="142"/>
      <c r="Z133" s="122"/>
    </row>
    <row r="134" spans="1:26" ht="15.75" hidden="1" customHeight="1" x14ac:dyDescent="0.15">
      <c r="A134" s="97"/>
      <c r="B134" s="97"/>
      <c r="C134" s="122"/>
      <c r="D134" s="122"/>
      <c r="E134" s="122"/>
      <c r="F134" s="122"/>
      <c r="G134" s="122"/>
      <c r="H134" s="122"/>
      <c r="I134" s="142"/>
      <c r="J134" s="142"/>
      <c r="K134" s="142"/>
      <c r="L134" s="142"/>
      <c r="M134" s="142"/>
      <c r="N134" s="142"/>
      <c r="O134" s="142"/>
      <c r="P134" s="142"/>
      <c r="Q134" s="162"/>
      <c r="R134" s="142"/>
      <c r="S134" s="142"/>
      <c r="T134" s="142"/>
      <c r="U134" s="142"/>
      <c r="V134" s="142"/>
      <c r="W134" s="142"/>
      <c r="X134" s="142"/>
      <c r="Y134" s="142"/>
      <c r="Z134" s="122"/>
    </row>
    <row r="135" spans="1:26" ht="15.75" hidden="1" customHeight="1" x14ac:dyDescent="0.15">
      <c r="A135" s="97"/>
      <c r="B135" s="97"/>
      <c r="C135" s="122"/>
      <c r="D135" s="122"/>
      <c r="E135" s="122"/>
      <c r="F135" s="122"/>
      <c r="G135" s="122"/>
      <c r="H135" s="122"/>
      <c r="I135" s="142"/>
      <c r="J135" s="142"/>
      <c r="K135" s="142"/>
      <c r="L135" s="142"/>
      <c r="M135" s="142"/>
      <c r="N135" s="142"/>
      <c r="O135" s="142"/>
      <c r="P135" s="142"/>
      <c r="Q135" s="162"/>
      <c r="R135" s="142"/>
      <c r="S135" s="142"/>
      <c r="T135" s="142"/>
      <c r="U135" s="142"/>
      <c r="V135" s="142"/>
      <c r="W135" s="142"/>
      <c r="X135" s="142"/>
      <c r="Y135" s="142"/>
      <c r="Z135" s="122"/>
    </row>
    <row r="136" spans="1:26" ht="15.75" hidden="1" customHeight="1" x14ac:dyDescent="0.15">
      <c r="A136" s="97"/>
      <c r="B136" s="97"/>
      <c r="C136" s="122"/>
      <c r="D136" s="122"/>
      <c r="E136" s="122"/>
      <c r="F136" s="122"/>
      <c r="G136" s="122"/>
      <c r="H136" s="122"/>
      <c r="I136" s="142"/>
      <c r="J136" s="142"/>
      <c r="K136" s="142"/>
      <c r="L136" s="142"/>
      <c r="M136" s="142"/>
      <c r="N136" s="142"/>
      <c r="O136" s="142"/>
      <c r="P136" s="142"/>
      <c r="Q136" s="162"/>
      <c r="R136" s="142"/>
      <c r="S136" s="142"/>
      <c r="T136" s="142"/>
      <c r="U136" s="142"/>
      <c r="V136" s="142"/>
      <c r="W136" s="142"/>
      <c r="X136" s="142"/>
      <c r="Y136" s="142"/>
      <c r="Z136" s="122"/>
    </row>
    <row r="137" spans="1:26" ht="15.75" hidden="1" customHeight="1" x14ac:dyDescent="0.15">
      <c r="A137" s="97"/>
      <c r="B137" s="97"/>
      <c r="C137" s="122"/>
      <c r="D137" s="122"/>
      <c r="E137" s="122"/>
      <c r="F137" s="122"/>
      <c r="G137" s="122"/>
      <c r="H137" s="122"/>
      <c r="I137" s="142"/>
      <c r="J137" s="142"/>
      <c r="K137" s="142"/>
      <c r="L137" s="142"/>
      <c r="M137" s="142"/>
      <c r="N137" s="142"/>
      <c r="O137" s="142"/>
      <c r="P137" s="142"/>
      <c r="Q137" s="162"/>
      <c r="R137" s="142"/>
      <c r="S137" s="142"/>
      <c r="T137" s="142"/>
      <c r="U137" s="142"/>
      <c r="V137" s="142"/>
      <c r="W137" s="142"/>
      <c r="X137" s="142"/>
      <c r="Y137" s="142"/>
      <c r="Z137" s="122"/>
    </row>
    <row r="138" spans="1:26" ht="15.75" hidden="1" customHeight="1" x14ac:dyDescent="0.15">
      <c r="A138" s="97"/>
      <c r="B138" s="97"/>
      <c r="C138" s="122"/>
      <c r="D138" s="122"/>
      <c r="E138" s="122"/>
      <c r="F138" s="122"/>
      <c r="G138" s="122"/>
      <c r="H138" s="122"/>
      <c r="I138" s="142"/>
      <c r="J138" s="142"/>
      <c r="K138" s="142"/>
      <c r="L138" s="142"/>
      <c r="M138" s="142"/>
      <c r="N138" s="142"/>
      <c r="O138" s="142"/>
      <c r="P138" s="142"/>
      <c r="Q138" s="162"/>
      <c r="R138" s="142"/>
      <c r="S138" s="142"/>
      <c r="T138" s="142"/>
      <c r="U138" s="142"/>
      <c r="V138" s="142"/>
      <c r="W138" s="142"/>
      <c r="X138" s="142"/>
      <c r="Y138" s="142"/>
      <c r="Z138" s="122"/>
    </row>
    <row r="139" spans="1:26" ht="15.75" hidden="1" customHeight="1" x14ac:dyDescent="0.15">
      <c r="A139" s="97"/>
      <c r="B139" s="97"/>
      <c r="C139" s="122"/>
      <c r="D139" s="122"/>
      <c r="E139" s="122"/>
      <c r="F139" s="122"/>
      <c r="G139" s="122"/>
      <c r="H139" s="122"/>
      <c r="I139" s="142"/>
      <c r="J139" s="142"/>
      <c r="K139" s="142"/>
      <c r="L139" s="142"/>
      <c r="M139" s="142"/>
      <c r="N139" s="142"/>
      <c r="O139" s="142"/>
      <c r="P139" s="142"/>
      <c r="Q139" s="162"/>
      <c r="R139" s="142"/>
      <c r="S139" s="142"/>
      <c r="T139" s="142"/>
      <c r="U139" s="142"/>
      <c r="V139" s="142"/>
      <c r="W139" s="142"/>
      <c r="X139" s="142"/>
      <c r="Y139" s="142"/>
      <c r="Z139" s="122"/>
    </row>
    <row r="140" spans="1:26" ht="15.75" hidden="1" customHeight="1" x14ac:dyDescent="0.15">
      <c r="A140" s="97"/>
      <c r="B140" s="97"/>
      <c r="C140" s="122"/>
      <c r="D140" s="122"/>
      <c r="E140" s="122"/>
      <c r="F140" s="122"/>
      <c r="G140" s="122"/>
      <c r="H140" s="122"/>
      <c r="I140" s="142"/>
      <c r="J140" s="142"/>
      <c r="K140" s="142"/>
      <c r="L140" s="142"/>
      <c r="M140" s="142"/>
      <c r="N140" s="142"/>
      <c r="O140" s="142"/>
      <c r="P140" s="142"/>
      <c r="Q140" s="162"/>
      <c r="R140" s="142"/>
      <c r="S140" s="142"/>
      <c r="T140" s="142"/>
      <c r="U140" s="142"/>
      <c r="V140" s="142"/>
      <c r="W140" s="142"/>
      <c r="X140" s="142"/>
      <c r="Y140" s="142"/>
      <c r="Z140" s="122"/>
    </row>
    <row r="141" spans="1:26" ht="15.75" hidden="1" customHeight="1" x14ac:dyDescent="0.15">
      <c r="A141" s="97"/>
      <c r="B141" s="97"/>
      <c r="C141" s="122"/>
      <c r="D141" s="122"/>
      <c r="E141" s="122"/>
      <c r="F141" s="122"/>
      <c r="G141" s="122"/>
      <c r="H141" s="122"/>
      <c r="I141" s="142"/>
      <c r="J141" s="142"/>
      <c r="K141" s="142"/>
      <c r="L141" s="142"/>
      <c r="M141" s="142"/>
      <c r="N141" s="142"/>
      <c r="O141" s="142"/>
      <c r="P141" s="142"/>
      <c r="Q141" s="162"/>
      <c r="R141" s="142"/>
      <c r="S141" s="142"/>
      <c r="T141" s="142"/>
      <c r="U141" s="142"/>
      <c r="V141" s="142"/>
      <c r="W141" s="142"/>
      <c r="X141" s="142"/>
      <c r="Y141" s="142"/>
      <c r="Z141" s="122"/>
    </row>
    <row r="142" spans="1:26" ht="15.75" hidden="1" customHeight="1" x14ac:dyDescent="0.15">
      <c r="A142" s="97"/>
      <c r="B142" s="97"/>
      <c r="C142" s="122"/>
      <c r="D142" s="122"/>
      <c r="E142" s="122"/>
      <c r="F142" s="122"/>
      <c r="G142" s="122"/>
      <c r="H142" s="122"/>
      <c r="I142" s="142"/>
      <c r="J142" s="142"/>
      <c r="K142" s="142"/>
      <c r="L142" s="142"/>
      <c r="M142" s="142"/>
      <c r="N142" s="142"/>
      <c r="O142" s="142"/>
      <c r="P142" s="142"/>
      <c r="Q142" s="162"/>
      <c r="R142" s="142"/>
      <c r="S142" s="142"/>
      <c r="T142" s="142"/>
      <c r="U142" s="142"/>
      <c r="V142" s="142"/>
      <c r="W142" s="142"/>
      <c r="X142" s="142"/>
      <c r="Y142" s="142"/>
      <c r="Z142" s="122"/>
    </row>
    <row r="143" spans="1:26" ht="15.75" hidden="1" customHeight="1" x14ac:dyDescent="0.15">
      <c r="A143" s="97"/>
      <c r="B143" s="97"/>
      <c r="C143" s="122"/>
      <c r="D143" s="122"/>
      <c r="E143" s="122"/>
      <c r="F143" s="122"/>
      <c r="G143" s="122"/>
      <c r="H143" s="122"/>
      <c r="I143" s="142"/>
      <c r="J143" s="142"/>
      <c r="K143" s="142"/>
      <c r="L143" s="142"/>
      <c r="M143" s="142"/>
      <c r="N143" s="142"/>
      <c r="O143" s="142"/>
      <c r="P143" s="142"/>
      <c r="Q143" s="162"/>
      <c r="R143" s="142"/>
      <c r="S143" s="142"/>
      <c r="T143" s="142"/>
      <c r="U143" s="142"/>
      <c r="V143" s="142"/>
      <c r="W143" s="142"/>
      <c r="X143" s="142"/>
      <c r="Y143" s="142"/>
      <c r="Z143" s="122"/>
    </row>
    <row r="144" spans="1:26" ht="15.75" hidden="1" customHeight="1" x14ac:dyDescent="0.15">
      <c r="A144" s="97"/>
      <c r="B144" s="97"/>
      <c r="C144" s="122"/>
      <c r="D144" s="122"/>
      <c r="E144" s="122"/>
      <c r="F144" s="122"/>
      <c r="G144" s="122"/>
      <c r="H144" s="122"/>
      <c r="I144" s="142"/>
      <c r="J144" s="142"/>
      <c r="K144" s="142"/>
      <c r="L144" s="142"/>
      <c r="M144" s="142"/>
      <c r="N144" s="142"/>
      <c r="O144" s="142"/>
      <c r="P144" s="142"/>
      <c r="Q144" s="162"/>
      <c r="R144" s="142"/>
      <c r="S144" s="142"/>
      <c r="T144" s="142"/>
      <c r="U144" s="142"/>
      <c r="V144" s="142"/>
      <c r="W144" s="142"/>
      <c r="X144" s="142"/>
      <c r="Y144" s="142"/>
      <c r="Z144" s="122"/>
    </row>
    <row r="145" spans="1:26" ht="15.75" hidden="1" customHeight="1" x14ac:dyDescent="0.15">
      <c r="A145" s="97"/>
      <c r="B145" s="97"/>
      <c r="C145" s="122"/>
      <c r="D145" s="122"/>
      <c r="E145" s="122"/>
      <c r="F145" s="122"/>
      <c r="G145" s="122"/>
      <c r="H145" s="122"/>
      <c r="I145" s="142"/>
      <c r="J145" s="142"/>
      <c r="K145" s="142"/>
      <c r="L145" s="142"/>
      <c r="M145" s="142"/>
      <c r="N145" s="142"/>
      <c r="O145" s="142"/>
      <c r="P145" s="142"/>
      <c r="Q145" s="162"/>
      <c r="R145" s="142"/>
      <c r="S145" s="142"/>
      <c r="T145" s="142"/>
      <c r="U145" s="142"/>
      <c r="V145" s="142"/>
      <c r="W145" s="142"/>
      <c r="X145" s="142"/>
      <c r="Y145" s="142"/>
      <c r="Z145" s="122"/>
    </row>
    <row r="146" spans="1:26" ht="15.75" hidden="1" customHeight="1" x14ac:dyDescent="0.15">
      <c r="A146" s="97"/>
      <c r="B146" s="97"/>
      <c r="C146" s="122"/>
      <c r="D146" s="122"/>
      <c r="E146" s="122"/>
      <c r="F146" s="122"/>
      <c r="G146" s="122"/>
      <c r="H146" s="122"/>
      <c r="I146" s="142"/>
      <c r="J146" s="142"/>
      <c r="K146" s="142"/>
      <c r="L146" s="142"/>
      <c r="M146" s="142"/>
      <c r="N146" s="142"/>
      <c r="O146" s="142"/>
      <c r="P146" s="142"/>
      <c r="Q146" s="162"/>
      <c r="R146" s="142"/>
      <c r="S146" s="142"/>
      <c r="T146" s="142"/>
      <c r="U146" s="142"/>
      <c r="V146" s="142"/>
      <c r="W146" s="142"/>
      <c r="X146" s="142"/>
      <c r="Y146" s="142"/>
      <c r="Z146" s="122"/>
    </row>
    <row r="147" spans="1:26" ht="15.75" hidden="1" customHeight="1" x14ac:dyDescent="0.15">
      <c r="A147" s="97"/>
      <c r="B147" s="97"/>
      <c r="C147" s="122"/>
      <c r="D147" s="122"/>
      <c r="E147" s="122"/>
      <c r="F147" s="122"/>
      <c r="G147" s="122"/>
      <c r="H147" s="122"/>
      <c r="I147" s="142"/>
      <c r="J147" s="142"/>
      <c r="K147" s="142"/>
      <c r="L147" s="142"/>
      <c r="M147" s="142"/>
      <c r="N147" s="142"/>
      <c r="O147" s="142"/>
      <c r="P147" s="142"/>
      <c r="Q147" s="162"/>
      <c r="R147" s="142"/>
      <c r="S147" s="142"/>
      <c r="T147" s="142"/>
      <c r="U147" s="142"/>
      <c r="V147" s="142"/>
      <c r="W147" s="142"/>
      <c r="X147" s="142"/>
      <c r="Y147" s="142"/>
      <c r="Z147" s="122"/>
    </row>
    <row r="148" spans="1:26" ht="15.75" hidden="1" customHeight="1" x14ac:dyDescent="0.15">
      <c r="A148" s="97"/>
      <c r="B148" s="97"/>
      <c r="C148" s="122"/>
      <c r="D148" s="122"/>
      <c r="E148" s="122"/>
      <c r="F148" s="122"/>
      <c r="G148" s="122"/>
      <c r="H148" s="122"/>
      <c r="I148" s="142"/>
      <c r="J148" s="142"/>
      <c r="K148" s="142"/>
      <c r="L148" s="142"/>
      <c r="M148" s="142"/>
      <c r="N148" s="142"/>
      <c r="O148" s="142"/>
      <c r="P148" s="142"/>
      <c r="Q148" s="162"/>
      <c r="R148" s="142"/>
      <c r="S148" s="142"/>
      <c r="T148" s="142"/>
      <c r="U148" s="142"/>
      <c r="V148" s="142"/>
      <c r="W148" s="142"/>
      <c r="X148" s="142"/>
      <c r="Y148" s="142"/>
      <c r="Z148" s="122"/>
    </row>
    <row r="149" spans="1:26" ht="20.100000000000001" customHeight="1" x14ac:dyDescent="0.15">
      <c r="A149" s="97"/>
      <c r="B149" s="97"/>
      <c r="C149" s="122"/>
      <c r="D149" s="122"/>
      <c r="E149" s="122"/>
      <c r="F149" s="122"/>
      <c r="G149" s="122"/>
      <c r="H149" s="122"/>
      <c r="I149" s="142"/>
      <c r="J149" s="122"/>
      <c r="K149" s="122"/>
      <c r="L149" s="122"/>
      <c r="M149" s="122"/>
      <c r="N149" s="122"/>
      <c r="O149" s="122"/>
      <c r="P149" s="122"/>
      <c r="Q149" s="163"/>
      <c r="R149" s="122"/>
      <c r="S149" s="122"/>
      <c r="T149" s="122"/>
      <c r="U149" s="122"/>
      <c r="V149" s="122"/>
      <c r="W149" s="122"/>
      <c r="X149" s="122"/>
      <c r="Y149" s="122"/>
      <c r="Z149" s="122"/>
    </row>
    <row r="150" spans="1:26" ht="20.100000000000001" customHeight="1" x14ac:dyDescent="0.15">
      <c r="A150" s="97"/>
      <c r="B150" s="97"/>
      <c r="C150" s="109" t="s">
        <v>75</v>
      </c>
      <c r="D150" s="110"/>
      <c r="E150" s="110"/>
      <c r="F150" s="110"/>
      <c r="G150" s="110"/>
      <c r="H150" s="111"/>
      <c r="I150" s="143"/>
      <c r="K150" s="143"/>
    </row>
    <row r="151" spans="1:26" ht="20.100000000000001" customHeight="1" x14ac:dyDescent="0.15">
      <c r="A151" s="97"/>
      <c r="B151" s="97"/>
      <c r="C151" s="112"/>
      <c r="D151" s="113"/>
      <c r="E151" s="113"/>
      <c r="F151" s="113"/>
      <c r="G151" s="113"/>
      <c r="H151" s="113"/>
      <c r="I151" s="114"/>
      <c r="J151" s="114"/>
      <c r="K151" s="114"/>
      <c r="L151" s="114"/>
      <c r="M151" s="114"/>
      <c r="N151" s="114"/>
      <c r="O151" s="114"/>
      <c r="P151" s="114"/>
      <c r="Q151" s="114"/>
      <c r="R151" s="114"/>
      <c r="S151" s="114"/>
      <c r="T151" s="114"/>
      <c r="U151" s="114"/>
      <c r="V151" s="114"/>
      <c r="W151" s="114"/>
      <c r="X151" s="114"/>
      <c r="Y151" s="114"/>
      <c r="Z151" s="115"/>
    </row>
    <row r="152" spans="1:26" ht="20.100000000000001" customHeight="1" x14ac:dyDescent="0.15">
      <c r="A152" s="97"/>
      <c r="B152" s="97"/>
      <c r="C152" s="112"/>
      <c r="D152" s="164" t="s">
        <v>76</v>
      </c>
      <c r="E152" s="144"/>
      <c r="F152" s="144"/>
      <c r="G152" s="144"/>
      <c r="H152" s="144"/>
      <c r="I152" s="144"/>
      <c r="J152" s="144"/>
      <c r="K152" s="144"/>
      <c r="L152" s="144"/>
      <c r="M152" s="144"/>
      <c r="N152" s="144"/>
      <c r="O152" s="144"/>
      <c r="P152" s="144"/>
      <c r="Q152" s="144"/>
      <c r="R152" s="144"/>
      <c r="S152" s="144"/>
      <c r="T152" s="144"/>
      <c r="U152" s="144"/>
      <c r="V152" s="144"/>
      <c r="W152" s="144"/>
      <c r="X152" s="123"/>
      <c r="Y152" s="122"/>
      <c r="Z152" s="121"/>
    </row>
    <row r="153" spans="1:26" ht="20.100000000000001" customHeight="1" x14ac:dyDescent="0.15">
      <c r="A153" s="97">
        <f>IFERROR(IF(AND($I153&lt;&gt;"しない", $I153&lt;&gt;"する"),1001,0),3)</f>
        <v>0</v>
      </c>
      <c r="B153" s="97"/>
      <c r="C153" s="116"/>
      <c r="D153" s="117">
        <v>1</v>
      </c>
      <c r="E153" s="122" t="s">
        <v>77</v>
      </c>
      <c r="F153" s="122"/>
      <c r="G153" s="122"/>
      <c r="H153" s="122"/>
      <c r="I153" s="37" t="s">
        <v>78</v>
      </c>
      <c r="J153" s="38"/>
      <c r="K153" s="38"/>
      <c r="L153" s="38"/>
      <c r="M153" s="38"/>
      <c r="N153" s="122"/>
      <c r="O153" s="122"/>
      <c r="P153" s="122"/>
      <c r="Q153" s="122"/>
      <c r="R153" s="122"/>
      <c r="S153" s="122"/>
      <c r="T153" s="122"/>
      <c r="U153" s="122"/>
      <c r="Z153" s="165"/>
    </row>
    <row r="154" spans="1:26" ht="20.100000000000001" customHeight="1" x14ac:dyDescent="0.15">
      <c r="A154" s="97"/>
      <c r="B154" s="97"/>
      <c r="C154" s="125"/>
      <c r="D154" s="122"/>
      <c r="E154" s="122"/>
      <c r="F154" s="122"/>
      <c r="G154" s="122"/>
      <c r="H154" s="122"/>
      <c r="I154" s="166"/>
      <c r="J154" s="124" t="s">
        <v>15</v>
      </c>
      <c r="K154" s="124"/>
      <c r="L154" s="124"/>
      <c r="M154" s="124"/>
      <c r="N154" s="124"/>
      <c r="O154" s="124"/>
      <c r="P154" s="124"/>
      <c r="Q154" s="124"/>
      <c r="R154" s="124"/>
      <c r="S154" s="124"/>
      <c r="T154" s="124"/>
      <c r="U154" s="122"/>
      <c r="Z154" s="165"/>
    </row>
    <row r="155" spans="1:26" ht="20.100000000000001" customHeight="1" x14ac:dyDescent="0.15">
      <c r="A155" s="97">
        <f>IFERROR(IF(AND($I153="する",OR(TRIM($I155)="", NOT(OR(IFERROR(SEARCH(" ",$I155),0)&gt;0, IFERROR(SEARCH("　",$I155),0)&gt;0)))),1001,0),3)</f>
        <v>0</v>
      </c>
      <c r="B155" s="97"/>
      <c r="C155" s="116"/>
      <c r="D155" s="117">
        <v>2</v>
      </c>
      <c r="E155" s="92" t="s">
        <v>71</v>
      </c>
      <c r="I155" s="37"/>
      <c r="J155" s="37"/>
      <c r="K155" s="37"/>
      <c r="L155" s="37"/>
      <c r="M155" s="37"/>
      <c r="N155" s="37"/>
      <c r="O155" s="37"/>
      <c r="P155" s="37"/>
      <c r="Q155" s="37"/>
      <c r="R155" s="37"/>
      <c r="S155" s="37"/>
      <c r="T155" s="37"/>
      <c r="U155" s="37"/>
      <c r="V155" s="37"/>
      <c r="W155" s="37"/>
      <c r="X155" s="37"/>
      <c r="Y155" s="37"/>
      <c r="Z155" s="121"/>
    </row>
    <row r="156" spans="1:26" ht="20.100000000000001" customHeight="1" x14ac:dyDescent="0.15">
      <c r="A156" s="97"/>
      <c r="B156" s="97"/>
      <c r="C156" s="116"/>
      <c r="D156" s="117"/>
      <c r="E156" s="122"/>
      <c r="F156" s="122"/>
      <c r="G156" s="122"/>
      <c r="H156" s="122"/>
      <c r="I156" s="128"/>
      <c r="J156" s="124" t="s">
        <v>50</v>
      </c>
      <c r="K156" s="124"/>
      <c r="L156" s="124"/>
      <c r="M156" s="124"/>
      <c r="N156" s="124"/>
      <c r="O156" s="124"/>
      <c r="P156" s="124"/>
      <c r="Q156" s="124"/>
      <c r="R156" s="124"/>
      <c r="S156" s="124"/>
      <c r="T156" s="124"/>
      <c r="U156" s="124"/>
      <c r="V156" s="124"/>
      <c r="W156" s="124"/>
      <c r="X156" s="124"/>
      <c r="Y156" s="124"/>
      <c r="Z156" s="121"/>
    </row>
    <row r="157" spans="1:26" ht="20.100000000000001" customHeight="1" x14ac:dyDescent="0.15">
      <c r="A157" s="97">
        <f>IFERROR(IF(AND($I153="する",OR(TRIM($I157)="", NOT(OR(IFERROR(SEARCH(" ",$I157),0)&gt;0, IFERROR(SEARCH("　",$I157),0)&gt;0)))),1001,0),3)</f>
        <v>0</v>
      </c>
      <c r="B157" s="97"/>
      <c r="C157" s="116"/>
      <c r="D157" s="117">
        <v>3</v>
      </c>
      <c r="E157" s="92" t="s">
        <v>72</v>
      </c>
      <c r="I157" s="37"/>
      <c r="J157" s="37"/>
      <c r="K157" s="37"/>
      <c r="L157" s="37"/>
      <c r="M157" s="37"/>
      <c r="N157" s="37"/>
      <c r="O157" s="37"/>
      <c r="P157" s="37"/>
      <c r="Q157" s="37"/>
      <c r="R157" s="37"/>
      <c r="S157" s="37"/>
      <c r="T157" s="37"/>
      <c r="U157" s="37"/>
      <c r="V157" s="37"/>
      <c r="W157" s="37"/>
      <c r="X157" s="37"/>
      <c r="Y157" s="37"/>
      <c r="Z157" s="121"/>
    </row>
    <row r="158" spans="1:26" ht="20.100000000000001" customHeight="1" x14ac:dyDescent="0.15">
      <c r="A158" s="97"/>
      <c r="B158" s="97"/>
      <c r="C158" s="125"/>
      <c r="D158" s="122"/>
      <c r="E158" s="122"/>
      <c r="F158" s="122"/>
      <c r="G158" s="122"/>
      <c r="H158" s="122"/>
      <c r="I158" s="128"/>
      <c r="J158" s="124" t="s">
        <v>52</v>
      </c>
      <c r="K158" s="124"/>
      <c r="L158" s="124"/>
      <c r="M158" s="124"/>
      <c r="N158" s="124"/>
      <c r="O158" s="124"/>
      <c r="P158" s="124"/>
      <c r="Q158" s="124"/>
      <c r="R158" s="124"/>
      <c r="S158" s="124"/>
      <c r="T158" s="124"/>
      <c r="U158" s="124"/>
      <c r="V158" s="124"/>
      <c r="W158" s="124"/>
      <c r="X158" s="124"/>
      <c r="Y158" s="124"/>
      <c r="Z158" s="121"/>
    </row>
    <row r="159" spans="1:26" ht="20.100000000000001" customHeight="1" x14ac:dyDescent="0.15">
      <c r="A159" s="97">
        <f>IFERROR(IF(AND($I153="する",OR(TRIM($I159)="", LEN($I159)&lt;&gt;8, NOT(ISNUMBER(VALUE($I159))), IFERROR(SEARCH("-", $I159),0)&gt;0)),1001,0),3)</f>
        <v>0</v>
      </c>
      <c r="B159" s="97"/>
      <c r="C159" s="116"/>
      <c r="D159" s="117">
        <v>4</v>
      </c>
      <c r="E159" s="92" t="s">
        <v>79</v>
      </c>
      <c r="I159" s="37"/>
      <c r="J159" s="37"/>
      <c r="K159" s="37"/>
      <c r="L159" s="37"/>
      <c r="M159" s="37"/>
      <c r="N159" s="122"/>
      <c r="O159" s="122"/>
      <c r="P159" s="122"/>
      <c r="Q159" s="122"/>
      <c r="R159" s="122"/>
      <c r="S159" s="122"/>
      <c r="T159" s="122"/>
      <c r="U159" s="122"/>
      <c r="V159" s="122"/>
      <c r="W159" s="122"/>
      <c r="X159" s="122"/>
      <c r="Y159" s="122"/>
      <c r="Z159" s="121"/>
    </row>
    <row r="160" spans="1:26" ht="20.100000000000001" customHeight="1" x14ac:dyDescent="0.15">
      <c r="A160" s="97"/>
      <c r="B160" s="97"/>
      <c r="C160" s="125"/>
      <c r="D160" s="122"/>
      <c r="E160" s="122"/>
      <c r="F160" s="122"/>
      <c r="G160" s="122"/>
      <c r="H160" s="122"/>
      <c r="I160" s="119"/>
      <c r="J160" s="124" t="s">
        <v>96</v>
      </c>
      <c r="K160" s="123"/>
      <c r="L160" s="123"/>
      <c r="M160" s="123"/>
      <c r="N160" s="123"/>
      <c r="O160" s="123"/>
      <c r="P160" s="123"/>
      <c r="Q160" s="123"/>
      <c r="R160" s="123"/>
      <c r="S160" s="123"/>
      <c r="T160" s="123"/>
      <c r="U160" s="123"/>
      <c r="V160" s="123"/>
      <c r="W160" s="123"/>
      <c r="X160" s="123"/>
      <c r="Y160" s="123"/>
      <c r="Z160" s="121"/>
    </row>
    <row r="161" spans="1:27" ht="20.100000000000001" customHeight="1" x14ac:dyDescent="0.15">
      <c r="A161" s="97">
        <f>IFERROR(IF(AND($I153="する",TRIM($I161)=""),1001,0),3)</f>
        <v>0</v>
      </c>
      <c r="B161" s="97"/>
      <c r="C161" s="116"/>
      <c r="D161" s="117">
        <v>5</v>
      </c>
      <c r="E161" s="92" t="s">
        <v>42</v>
      </c>
      <c r="I161" s="39"/>
      <c r="J161" s="40"/>
      <c r="K161" s="40"/>
      <c r="L161" s="40"/>
      <c r="M161" s="40"/>
      <c r="N161" s="122"/>
      <c r="O161" s="122"/>
      <c r="P161" s="122"/>
      <c r="Q161" s="122"/>
      <c r="R161" s="122"/>
      <c r="S161" s="122"/>
      <c r="T161" s="122"/>
      <c r="U161" s="122"/>
      <c r="V161" s="122"/>
      <c r="W161" s="122"/>
      <c r="X161" s="122"/>
      <c r="Y161" s="122"/>
      <c r="Z161" s="121"/>
    </row>
    <row r="162" spans="1:27" ht="20.100000000000001" customHeight="1" x14ac:dyDescent="0.15">
      <c r="A162" s="97"/>
      <c r="B162" s="97"/>
      <c r="C162" s="116"/>
      <c r="D162" s="117"/>
      <c r="E162" s="122"/>
      <c r="F162" s="122"/>
      <c r="G162" s="122"/>
      <c r="H162" s="122"/>
      <c r="I162" s="119"/>
      <c r="J162" s="124" t="s">
        <v>106</v>
      </c>
      <c r="K162" s="123"/>
      <c r="L162" s="123"/>
      <c r="M162" s="123"/>
      <c r="N162" s="123"/>
      <c r="O162" s="123"/>
      <c r="P162" s="123"/>
      <c r="Q162" s="123"/>
      <c r="R162" s="123"/>
      <c r="S162" s="123"/>
      <c r="T162" s="123"/>
      <c r="U162" s="123"/>
      <c r="V162" s="123"/>
      <c r="W162" s="123"/>
      <c r="X162" s="123"/>
      <c r="Y162" s="123"/>
      <c r="Z162" s="121"/>
    </row>
    <row r="163" spans="1:27" ht="20.100000000000001" customHeight="1" x14ac:dyDescent="0.15">
      <c r="A163" s="97">
        <f>IFERROR(IF(AND($I153="する",AND($I163&lt;&gt;"", OR(ISERROR(FIND("@"&amp;LEFT($I163,3)&amp;"@", 都道府県3))=FALSE, ISERROR(FIND("@"&amp;LEFT($I163,4)&amp;"@",都道府県4))=FALSE))=FALSE),1001,0),3)</f>
        <v>0</v>
      </c>
      <c r="B163" s="97"/>
      <c r="C163" s="116"/>
      <c r="D163" s="117">
        <v>6</v>
      </c>
      <c r="E163" s="92" t="s">
        <v>43</v>
      </c>
      <c r="I163" s="41"/>
      <c r="J163" s="41"/>
      <c r="K163" s="41"/>
      <c r="L163" s="41"/>
      <c r="M163" s="41"/>
      <c r="N163" s="41"/>
      <c r="O163" s="41"/>
      <c r="P163" s="41"/>
      <c r="Q163" s="42"/>
      <c r="R163" s="41"/>
      <c r="S163" s="41"/>
      <c r="T163" s="41"/>
      <c r="U163" s="41"/>
      <c r="V163" s="41"/>
      <c r="W163" s="41"/>
      <c r="X163" s="41"/>
      <c r="Y163" s="41"/>
      <c r="Z163" s="121"/>
    </row>
    <row r="164" spans="1:27" ht="20.100000000000001" customHeight="1" x14ac:dyDescent="0.15">
      <c r="A164" s="97"/>
      <c r="B164" s="97"/>
      <c r="C164" s="116"/>
      <c r="D164" s="117"/>
      <c r="E164" s="122"/>
      <c r="F164" s="122"/>
      <c r="G164" s="122"/>
      <c r="H164" s="122"/>
      <c r="I164" s="119"/>
      <c r="J164" s="124" t="s">
        <v>44</v>
      </c>
      <c r="K164" s="123"/>
      <c r="L164" s="123"/>
      <c r="M164" s="123"/>
      <c r="N164" s="123"/>
      <c r="O164" s="123"/>
      <c r="P164" s="123"/>
      <c r="Q164" s="123"/>
      <c r="R164" s="123"/>
      <c r="S164" s="123"/>
      <c r="T164" s="123"/>
      <c r="U164" s="123"/>
      <c r="V164" s="123"/>
      <c r="W164" s="123"/>
      <c r="X164" s="123"/>
      <c r="Y164" s="123"/>
      <c r="Z164" s="121"/>
    </row>
    <row r="165" spans="1:27" ht="20.100000000000001" customHeight="1" x14ac:dyDescent="0.15">
      <c r="A165" s="97">
        <f>IFERROR(IF(AND($I153="する",NOT(AND(TRIM($I165)&lt;&gt;"",ISNUMBER(VALUE(SUBSTITUTE($I165,"-",""))),IFERROR(SEARCH("-",$I165),0)&gt;0))),1001,0),3)</f>
        <v>0</v>
      </c>
      <c r="B165" s="97"/>
      <c r="C165" s="116"/>
      <c r="D165" s="117">
        <v>7</v>
      </c>
      <c r="E165" s="92" t="s">
        <v>53</v>
      </c>
      <c r="I165" s="37"/>
      <c r="J165" s="37"/>
      <c r="K165" s="37"/>
      <c r="L165" s="37"/>
      <c r="M165" s="37"/>
      <c r="Y165" s="123"/>
      <c r="Z165" s="121"/>
    </row>
    <row r="166" spans="1:27" ht="20.100000000000001" customHeight="1" x14ac:dyDescent="0.15">
      <c r="A166" s="97"/>
      <c r="B166" s="97"/>
      <c r="C166" s="125"/>
      <c r="D166" s="122"/>
      <c r="E166" s="122"/>
      <c r="F166" s="122"/>
      <c r="G166" s="122"/>
      <c r="H166" s="122"/>
      <c r="I166" s="119"/>
      <c r="J166" s="124" t="s">
        <v>56</v>
      </c>
      <c r="K166" s="123"/>
      <c r="L166" s="123"/>
      <c r="M166" s="123"/>
      <c r="N166" s="123"/>
      <c r="O166" s="123"/>
      <c r="P166" s="123"/>
      <c r="Q166" s="123"/>
      <c r="R166" s="123"/>
      <c r="S166" s="123"/>
      <c r="T166" s="123"/>
      <c r="U166" s="123"/>
      <c r="V166" s="123"/>
      <c r="W166" s="123"/>
      <c r="X166" s="123"/>
      <c r="Y166" s="123"/>
      <c r="Z166" s="121"/>
    </row>
    <row r="167" spans="1:27" ht="20.100000000000001" customHeight="1" x14ac:dyDescent="0.15">
      <c r="A167" s="97">
        <f>IFERROR(IF(AND($I153="する",AND(TRIM($I167)&lt;&gt;"",NOT(AND(ISNUMBER(VALUE(SUBSTITUTE($I167,"-",""))),IFERROR(SEARCH("-",$I167),0)&gt;0)))),1001,0),3)</f>
        <v>0</v>
      </c>
      <c r="B167" s="97"/>
      <c r="C167" s="116"/>
      <c r="D167" s="117">
        <v>8</v>
      </c>
      <c r="E167" s="92" t="s">
        <v>57</v>
      </c>
      <c r="I167" s="37"/>
      <c r="J167" s="37"/>
      <c r="K167" s="37"/>
      <c r="L167" s="37"/>
      <c r="M167" s="37"/>
      <c r="N167" s="123"/>
      <c r="O167" s="123"/>
      <c r="P167" s="123"/>
      <c r="Q167" s="123"/>
      <c r="R167" s="123"/>
      <c r="S167" s="123"/>
      <c r="T167" s="123"/>
      <c r="U167" s="123"/>
      <c r="V167" s="123"/>
      <c r="W167" s="123"/>
      <c r="X167" s="123"/>
      <c r="Y167" s="123"/>
      <c r="Z167" s="121"/>
    </row>
    <row r="168" spans="1:27" ht="20.100000000000001" customHeight="1" x14ac:dyDescent="0.15">
      <c r="A168" s="97"/>
      <c r="B168" s="97"/>
      <c r="C168" s="125"/>
      <c r="D168" s="122"/>
      <c r="E168" s="122"/>
      <c r="F168" s="122"/>
      <c r="G168" s="122"/>
      <c r="H168" s="122"/>
      <c r="I168" s="119"/>
      <c r="J168" s="124" t="s">
        <v>56</v>
      </c>
      <c r="K168" s="123"/>
      <c r="L168" s="123"/>
      <c r="M168" s="123"/>
      <c r="N168" s="123"/>
      <c r="O168" s="123"/>
      <c r="P168" s="123"/>
      <c r="Q168" s="123"/>
      <c r="R168" s="123"/>
      <c r="S168" s="123"/>
      <c r="T168" s="123"/>
      <c r="U168" s="123"/>
      <c r="V168" s="123"/>
      <c r="W168" s="123"/>
      <c r="X168" s="123"/>
      <c r="Y168" s="123"/>
      <c r="Z168" s="121"/>
    </row>
    <row r="169" spans="1:27" ht="20.100000000000001" customHeight="1" x14ac:dyDescent="0.15">
      <c r="A169" s="97">
        <f>IFERROR(IF(AND($I153="する",AND(TRIM($I169)&lt;&gt;"", NOT(IFERROR(SEARCH("@",$I169),0)&gt;0))),1001,0),3)</f>
        <v>0</v>
      </c>
      <c r="B169" s="97"/>
      <c r="C169" s="116"/>
      <c r="D169" s="117">
        <v>9</v>
      </c>
      <c r="E169" s="92" t="s">
        <v>58</v>
      </c>
      <c r="I169" s="37"/>
      <c r="J169" s="37"/>
      <c r="K169" s="37"/>
      <c r="L169" s="37"/>
      <c r="M169" s="37"/>
      <c r="N169" s="37"/>
      <c r="O169" s="37"/>
      <c r="P169" s="37"/>
      <c r="Q169" s="43"/>
      <c r="R169" s="37"/>
      <c r="S169" s="37"/>
      <c r="T169" s="37"/>
      <c r="U169" s="37"/>
      <c r="V169" s="37"/>
      <c r="W169" s="37"/>
      <c r="X169" s="37"/>
      <c r="Y169" s="37"/>
      <c r="Z169" s="121"/>
    </row>
    <row r="170" spans="1:27" ht="20.100000000000001" customHeight="1" x14ac:dyDescent="0.15">
      <c r="A170" s="97"/>
      <c r="B170" s="97"/>
      <c r="C170" s="125"/>
      <c r="D170" s="122"/>
      <c r="E170" s="122"/>
      <c r="F170" s="122"/>
      <c r="G170" s="122"/>
      <c r="H170" s="122"/>
      <c r="I170" s="119"/>
      <c r="J170" s="130" t="s">
        <v>104</v>
      </c>
      <c r="K170" s="147"/>
      <c r="L170" s="123"/>
      <c r="M170" s="123"/>
      <c r="N170" s="123"/>
      <c r="O170" s="123"/>
      <c r="P170" s="123"/>
      <c r="Q170" s="148"/>
      <c r="R170" s="123"/>
      <c r="S170" s="123"/>
      <c r="T170" s="123"/>
      <c r="U170" s="123"/>
      <c r="V170" s="123"/>
      <c r="W170" s="123"/>
      <c r="X170" s="123"/>
      <c r="Y170" s="123"/>
      <c r="Z170" s="121"/>
    </row>
    <row r="171" spans="1:27" ht="20.100000000000001" customHeight="1" x14ac:dyDescent="0.15">
      <c r="A171" s="97"/>
      <c r="B171" s="97"/>
      <c r="C171" s="136"/>
      <c r="D171" s="137"/>
      <c r="E171" s="137"/>
      <c r="F171" s="137"/>
      <c r="G171" s="137"/>
      <c r="H171" s="137"/>
      <c r="I171" s="138"/>
      <c r="J171" s="138"/>
      <c r="K171" s="139"/>
      <c r="L171" s="138"/>
      <c r="M171" s="138"/>
      <c r="N171" s="138"/>
      <c r="O171" s="138"/>
      <c r="P171" s="138"/>
      <c r="Q171" s="138"/>
      <c r="R171" s="138"/>
      <c r="S171" s="138"/>
      <c r="T171" s="138"/>
      <c r="U171" s="138"/>
      <c r="V171" s="138"/>
      <c r="W171" s="138"/>
      <c r="X171" s="138"/>
      <c r="Y171" s="167"/>
      <c r="Z171" s="140"/>
      <c r="AA171" s="154"/>
    </row>
    <row r="172" spans="1:27" ht="20.100000000000001" customHeight="1" x14ac:dyDescent="0.15">
      <c r="A172" s="97"/>
      <c r="B172" s="97"/>
      <c r="C172" s="122"/>
      <c r="D172" s="122"/>
      <c r="E172" s="122"/>
      <c r="F172" s="122"/>
      <c r="G172" s="122"/>
      <c r="H172" s="122"/>
      <c r="I172" s="142"/>
      <c r="J172" s="142"/>
      <c r="K172" s="142"/>
      <c r="L172" s="142"/>
      <c r="M172" s="142"/>
      <c r="N172" s="142"/>
      <c r="O172" s="142"/>
      <c r="P172" s="142"/>
      <c r="Q172" s="142"/>
      <c r="R172" s="142"/>
      <c r="S172" s="142"/>
      <c r="T172" s="142"/>
      <c r="U172" s="142"/>
      <c r="V172" s="142"/>
      <c r="W172" s="142"/>
      <c r="X172" s="142"/>
      <c r="Y172" s="168"/>
      <c r="Z172" s="122"/>
      <c r="AA172" s="154"/>
    </row>
    <row r="173" spans="1:27" ht="20.100000000000001" customHeight="1" x14ac:dyDescent="0.15">
      <c r="A173" s="97"/>
      <c r="B173" s="97"/>
      <c r="C173" s="122"/>
      <c r="D173" s="122"/>
      <c r="E173" s="122"/>
      <c r="F173" s="122"/>
      <c r="G173" s="122"/>
      <c r="H173" s="122"/>
      <c r="I173" s="169"/>
      <c r="J173" s="142"/>
      <c r="K173" s="142"/>
      <c r="L173" s="142"/>
      <c r="M173" s="142"/>
      <c r="N173" s="168"/>
      <c r="O173" s="142"/>
      <c r="P173" s="142"/>
      <c r="Q173" s="142"/>
      <c r="R173" s="168"/>
      <c r="S173" s="142"/>
      <c r="T173" s="142"/>
      <c r="U173" s="142"/>
      <c r="V173" s="142"/>
      <c r="W173" s="142"/>
      <c r="X173" s="142"/>
      <c r="Y173" s="142"/>
      <c r="Z173" s="142"/>
      <c r="AA173" s="142"/>
    </row>
    <row r="174" spans="1:27" ht="20.100000000000001" customHeight="1" x14ac:dyDescent="0.15">
      <c r="A174" s="97"/>
      <c r="B174" s="97"/>
      <c r="C174" s="109" t="s">
        <v>13</v>
      </c>
      <c r="D174" s="110"/>
      <c r="E174" s="110"/>
      <c r="F174" s="110"/>
      <c r="G174" s="110"/>
      <c r="H174" s="111"/>
      <c r="I174" s="170"/>
      <c r="J174" s="171"/>
      <c r="K174" s="171"/>
      <c r="L174" s="171"/>
      <c r="M174" s="171"/>
      <c r="N174" s="171"/>
      <c r="O174" s="171"/>
      <c r="P174" s="171"/>
      <c r="Q174" s="171"/>
      <c r="R174" s="171"/>
      <c r="S174" s="171"/>
      <c r="T174" s="171"/>
      <c r="U174" s="171"/>
      <c r="V174" s="171"/>
      <c r="W174" s="171"/>
      <c r="X174" s="171"/>
      <c r="Y174" s="171"/>
      <c r="Z174" s="171"/>
    </row>
    <row r="175" spans="1:27" ht="20.100000000000001" customHeight="1" x14ac:dyDescent="0.15">
      <c r="A175" s="97"/>
      <c r="B175" s="97"/>
      <c r="C175" s="172"/>
      <c r="D175" s="173"/>
      <c r="E175" s="173"/>
      <c r="F175" s="173"/>
      <c r="G175" s="173"/>
      <c r="H175" s="173"/>
      <c r="Z175" s="165"/>
      <c r="AA175" s="133"/>
    </row>
    <row r="176" spans="1:27" ht="20.100000000000001" customHeight="1" x14ac:dyDescent="0.15">
      <c r="A176" s="108"/>
      <c r="B176" s="97"/>
      <c r="C176" s="112"/>
      <c r="D176" s="117">
        <v>1</v>
      </c>
      <c r="E176" s="92" t="s">
        <v>24</v>
      </c>
      <c r="I176" s="35"/>
      <c r="J176" s="36"/>
      <c r="K176" s="36"/>
      <c r="L176" s="36"/>
      <c r="M176" s="36"/>
      <c r="N176" s="174"/>
      <c r="O176" s="174"/>
      <c r="P176" s="174"/>
      <c r="Q176" s="174"/>
      <c r="R176" s="174"/>
      <c r="S176" s="174"/>
      <c r="T176" s="174"/>
      <c r="U176" s="174"/>
      <c r="V176" s="122"/>
      <c r="W176" s="122"/>
      <c r="Z176" s="165"/>
    </row>
    <row r="177" spans="1:26" ht="30" customHeight="1" x14ac:dyDescent="0.15">
      <c r="A177" s="108"/>
      <c r="B177" s="97"/>
      <c r="C177" s="112"/>
      <c r="D177" s="175"/>
      <c r="E177" s="176"/>
      <c r="F177" s="176"/>
      <c r="G177" s="176"/>
      <c r="H177" s="174"/>
      <c r="I177" s="177"/>
      <c r="J177" s="145" t="str">
        <f>日付例&amp;"　事業協同組合、企業組合、協業組合等で官公需適格組合証明を受けている場合は取得年月日を入力してください。"</f>
        <v>例)2025/4/1、R7/4/1　事業協同組合、企業組合、協業組合等で官公需適格組合証明を受けている場合は取得年月日を入力してください。</v>
      </c>
      <c r="K177" s="145"/>
      <c r="L177" s="145"/>
      <c r="M177" s="145"/>
      <c r="N177" s="145"/>
      <c r="O177" s="145"/>
      <c r="P177" s="145"/>
      <c r="Q177" s="145"/>
      <c r="R177" s="145"/>
      <c r="S177" s="145"/>
      <c r="T177" s="145"/>
      <c r="U177" s="145"/>
      <c r="V177" s="145"/>
      <c r="W177" s="145"/>
      <c r="X177" s="145"/>
      <c r="Y177" s="145"/>
      <c r="Z177" s="165"/>
    </row>
    <row r="178" spans="1:26" ht="20.100000000000001" customHeight="1" x14ac:dyDescent="0.15">
      <c r="A178" s="108"/>
      <c r="B178" s="97"/>
      <c r="C178" s="112"/>
      <c r="D178" s="117">
        <v>2</v>
      </c>
      <c r="E178" s="92" t="s">
        <v>25</v>
      </c>
      <c r="I178" s="37"/>
      <c r="J178" s="36"/>
      <c r="K178" s="36"/>
      <c r="L178" s="36"/>
      <c r="M178" s="36"/>
      <c r="N178" s="174"/>
      <c r="O178" s="174"/>
      <c r="P178" s="153"/>
      <c r="Q178" s="174"/>
      <c r="R178" s="174"/>
      <c r="S178" s="174"/>
      <c r="T178" s="174"/>
      <c r="U178" s="174"/>
      <c r="V178" s="122"/>
      <c r="W178" s="122"/>
      <c r="Z178" s="165"/>
    </row>
    <row r="179" spans="1:26" ht="20.100000000000001" customHeight="1" x14ac:dyDescent="0.15">
      <c r="A179" s="108"/>
      <c r="B179" s="97"/>
      <c r="C179" s="112"/>
      <c r="D179" s="175"/>
      <c r="E179" s="176"/>
      <c r="F179" s="176"/>
      <c r="G179" s="176"/>
      <c r="H179" s="174"/>
      <c r="I179" s="177"/>
      <c r="J179" s="178" t="s">
        <v>110</v>
      </c>
      <c r="K179" s="178"/>
      <c r="L179" s="178"/>
      <c r="M179" s="178"/>
      <c r="N179" s="178"/>
      <c r="O179" s="178"/>
      <c r="P179" s="178"/>
      <c r="Q179" s="178"/>
      <c r="R179" s="178"/>
      <c r="S179" s="178"/>
      <c r="T179" s="178"/>
      <c r="U179" s="178"/>
      <c r="V179" s="178"/>
      <c r="W179" s="178"/>
      <c r="X179" s="178"/>
      <c r="Y179" s="178"/>
      <c r="Z179" s="165"/>
    </row>
    <row r="180" spans="1:26" ht="20.100000000000001" customHeight="1" x14ac:dyDescent="0.15">
      <c r="A180" s="97"/>
      <c r="B180" s="97"/>
      <c r="C180" s="125"/>
      <c r="D180" s="117">
        <v>3</v>
      </c>
      <c r="E180" s="122" t="s">
        <v>1</v>
      </c>
      <c r="F180" s="122"/>
      <c r="P180" s="179"/>
      <c r="Q180" s="180"/>
      <c r="R180" s="180"/>
      <c r="S180" s="180"/>
      <c r="T180" s="180"/>
      <c r="U180" s="180"/>
      <c r="V180" s="180"/>
      <c r="W180" s="180"/>
      <c r="X180" s="180"/>
      <c r="Y180" s="180"/>
      <c r="Z180" s="121"/>
    </row>
    <row r="181" spans="1:26" ht="45" customHeight="1" x14ac:dyDescent="0.15">
      <c r="A181" s="97"/>
      <c r="B181" s="97"/>
      <c r="C181" s="125"/>
      <c r="D181" s="117"/>
      <c r="E181" s="181" t="s">
        <v>37</v>
      </c>
      <c r="F181" s="181"/>
      <c r="G181" s="181"/>
      <c r="H181" s="181"/>
      <c r="I181" s="181"/>
      <c r="J181" s="181"/>
      <c r="K181" s="181"/>
      <c r="L181" s="181"/>
      <c r="M181" s="181"/>
      <c r="N181" s="181"/>
      <c r="O181" s="181"/>
      <c r="P181" s="181"/>
      <c r="Q181" s="181"/>
      <c r="R181" s="181"/>
      <c r="S181" s="181"/>
      <c r="T181" s="181"/>
      <c r="U181" s="181"/>
      <c r="V181" s="181"/>
      <c r="W181" s="181"/>
      <c r="X181" s="181"/>
      <c r="Y181" s="181"/>
      <c r="Z181" s="121"/>
    </row>
    <row r="182" spans="1:26" ht="20.100000000000001" customHeight="1" x14ac:dyDescent="0.15">
      <c r="A182" s="97">
        <f>IFERROR(IF(COUNTIF($K183:$K186,"○")&gt;1,1001,0),3)</f>
        <v>0</v>
      </c>
      <c r="B182" s="439"/>
      <c r="C182" s="125"/>
      <c r="D182" s="117"/>
      <c r="E182" s="182" t="s">
        <v>8</v>
      </c>
      <c r="F182" s="183"/>
      <c r="G182" s="183"/>
      <c r="H182" s="183"/>
      <c r="I182" s="183"/>
      <c r="J182" s="184"/>
      <c r="K182" s="185" t="s">
        <v>18</v>
      </c>
      <c r="L182" s="186"/>
      <c r="M182" s="187"/>
      <c r="N182" s="188" t="s">
        <v>9</v>
      </c>
      <c r="O182" s="189"/>
      <c r="P182" s="189"/>
      <c r="Q182" s="189"/>
      <c r="R182" s="189"/>
      <c r="S182" s="189"/>
      <c r="T182" s="189"/>
      <c r="U182" s="189"/>
      <c r="V182" s="190"/>
      <c r="W182" s="191" t="s">
        <v>158</v>
      </c>
      <c r="X182" s="192"/>
      <c r="Y182" s="193"/>
      <c r="Z182" s="121"/>
    </row>
    <row r="183" spans="1:26" ht="20.100000000000001" customHeight="1" x14ac:dyDescent="0.15">
      <c r="A183" s="97"/>
      <c r="B183" s="97"/>
      <c r="C183" s="125"/>
      <c r="D183" s="194"/>
      <c r="E183" s="195" t="s">
        <v>19</v>
      </c>
      <c r="F183" s="196"/>
      <c r="G183" s="196"/>
      <c r="H183" s="196"/>
      <c r="I183" s="196"/>
      <c r="J183" s="197"/>
      <c r="K183" s="51"/>
      <c r="L183" s="52"/>
      <c r="M183" s="53"/>
      <c r="N183" s="198"/>
      <c r="O183" s="199"/>
      <c r="P183" s="199"/>
      <c r="Q183" s="199"/>
      <c r="R183" s="199"/>
      <c r="S183" s="199"/>
      <c r="T183" s="199"/>
      <c r="U183" s="199"/>
      <c r="V183" s="200"/>
      <c r="W183" s="201"/>
      <c r="X183" s="202"/>
      <c r="Y183" s="203"/>
      <c r="Z183" s="121"/>
    </row>
    <row r="184" spans="1:26" ht="20.100000000000001" customHeight="1" x14ac:dyDescent="0.15">
      <c r="A184" s="97">
        <f>IFERROR(IF(AND($K184="○",TRIM($N184)=""),1001,0),3)</f>
        <v>0</v>
      </c>
      <c r="B184" s="97"/>
      <c r="C184" s="125"/>
      <c r="D184" s="194"/>
      <c r="E184" s="204" t="s">
        <v>20</v>
      </c>
      <c r="F184" s="205"/>
      <c r="G184" s="205"/>
      <c r="H184" s="205"/>
      <c r="I184" s="205"/>
      <c r="J184" s="206"/>
      <c r="K184" s="45"/>
      <c r="L184" s="46"/>
      <c r="M184" s="47"/>
      <c r="N184" s="48"/>
      <c r="O184" s="49"/>
      <c r="P184" s="49"/>
      <c r="Q184" s="49"/>
      <c r="R184" s="49"/>
      <c r="S184" s="49"/>
      <c r="T184" s="49"/>
      <c r="U184" s="49"/>
      <c r="V184" s="50"/>
      <c r="W184" s="207"/>
      <c r="X184" s="208"/>
      <c r="Y184" s="209"/>
      <c r="Z184" s="121"/>
    </row>
    <row r="185" spans="1:26" ht="20.100000000000001" customHeight="1" x14ac:dyDescent="0.15">
      <c r="A185" s="97">
        <f>IFERROR(IF(AND($K185="○",TRIM($N185)=""),1001,0),3)</f>
        <v>0</v>
      </c>
      <c r="B185" s="97"/>
      <c r="C185" s="125"/>
      <c r="D185" s="194"/>
      <c r="E185" s="204" t="s">
        <v>21</v>
      </c>
      <c r="F185" s="205"/>
      <c r="G185" s="205"/>
      <c r="H185" s="205"/>
      <c r="I185" s="205"/>
      <c r="J185" s="206"/>
      <c r="K185" s="45"/>
      <c r="L185" s="46"/>
      <c r="M185" s="47"/>
      <c r="N185" s="48"/>
      <c r="O185" s="49"/>
      <c r="P185" s="49"/>
      <c r="Q185" s="49"/>
      <c r="R185" s="49"/>
      <c r="S185" s="49"/>
      <c r="T185" s="49"/>
      <c r="U185" s="49"/>
      <c r="V185" s="50"/>
      <c r="W185" s="210">
        <v>100</v>
      </c>
      <c r="X185" s="211"/>
      <c r="Y185" s="212" t="s">
        <v>10</v>
      </c>
      <c r="Z185" s="121"/>
    </row>
    <row r="186" spans="1:26" ht="20.100000000000001" customHeight="1" x14ac:dyDescent="0.15">
      <c r="A186" s="97">
        <f>IFERROR(IF(AND($K186="○",OR(TRIM($N186)="",TRIM($W186)="")),1001,0),3)</f>
        <v>0</v>
      </c>
      <c r="B186" s="97"/>
      <c r="C186" s="125"/>
      <c r="D186" s="194"/>
      <c r="E186" s="213" t="s">
        <v>22</v>
      </c>
      <c r="F186" s="214"/>
      <c r="G186" s="214"/>
      <c r="H186" s="214"/>
      <c r="I186" s="214"/>
      <c r="J186" s="215"/>
      <c r="K186" s="59"/>
      <c r="L186" s="60"/>
      <c r="M186" s="61"/>
      <c r="N186" s="48"/>
      <c r="O186" s="49"/>
      <c r="P186" s="65"/>
      <c r="Q186" s="49"/>
      <c r="R186" s="49"/>
      <c r="S186" s="49"/>
      <c r="T186" s="49"/>
      <c r="U186" s="49"/>
      <c r="V186" s="50"/>
      <c r="W186" s="66"/>
      <c r="X186" s="67"/>
      <c r="Y186" s="216" t="s">
        <v>10</v>
      </c>
      <c r="Z186" s="121"/>
    </row>
    <row r="187" spans="1:26" ht="20.100000000000001" customHeight="1" x14ac:dyDescent="0.15">
      <c r="A187" s="97"/>
      <c r="B187" s="97"/>
      <c r="C187" s="125"/>
      <c r="D187" s="194"/>
      <c r="E187" s="217"/>
      <c r="F187" s="218"/>
      <c r="G187" s="218"/>
      <c r="H187" s="218"/>
      <c r="I187" s="218"/>
      <c r="J187" s="219"/>
      <c r="K187" s="62"/>
      <c r="L187" s="63"/>
      <c r="M187" s="64"/>
      <c r="N187" s="68"/>
      <c r="O187" s="69"/>
      <c r="P187" s="70"/>
      <c r="Q187" s="69"/>
      <c r="R187" s="69"/>
      <c r="S187" s="69"/>
      <c r="T187" s="69"/>
      <c r="U187" s="69"/>
      <c r="V187" s="71"/>
      <c r="W187" s="72"/>
      <c r="X187" s="73"/>
      <c r="Y187" s="220" t="s">
        <v>10</v>
      </c>
      <c r="Z187" s="121"/>
    </row>
    <row r="188" spans="1:26" ht="20.100000000000001" customHeight="1" x14ac:dyDescent="0.15">
      <c r="A188" s="97"/>
      <c r="B188" s="97"/>
      <c r="C188" s="125"/>
      <c r="D188" s="117"/>
      <c r="E188" s="221"/>
      <c r="F188" s="221"/>
      <c r="G188" s="221"/>
      <c r="H188" s="221"/>
      <c r="I188" s="221"/>
      <c r="J188" s="221"/>
      <c r="K188" s="123"/>
      <c r="L188" s="123"/>
      <c r="M188" s="123"/>
      <c r="N188" s="123"/>
      <c r="O188" s="123"/>
      <c r="P188" s="123"/>
      <c r="Q188" s="123"/>
      <c r="R188" s="123"/>
      <c r="S188" s="123"/>
      <c r="T188" s="123"/>
      <c r="U188" s="123"/>
      <c r="V188" s="123"/>
      <c r="W188" s="123"/>
      <c r="X188" s="123"/>
      <c r="Y188" s="123"/>
      <c r="Z188" s="121"/>
    </row>
    <row r="189" spans="1:26" ht="20.100000000000001" customHeight="1" x14ac:dyDescent="0.15">
      <c r="A189" s="97">
        <f>IFERROR(IF(TRIM($I189)="",1001,0),3)</f>
        <v>1001</v>
      </c>
      <c r="B189" s="97"/>
      <c r="C189" s="125"/>
      <c r="D189" s="117">
        <v>4</v>
      </c>
      <c r="E189" s="92" t="s">
        <v>0</v>
      </c>
      <c r="I189" s="57"/>
      <c r="J189" s="57"/>
      <c r="K189" s="57"/>
      <c r="L189" s="57"/>
      <c r="M189" s="57"/>
      <c r="N189" s="122" t="s">
        <v>23</v>
      </c>
      <c r="O189" s="122"/>
      <c r="P189" s="122"/>
      <c r="Q189" s="122"/>
      <c r="R189" s="122"/>
      <c r="S189" s="122"/>
      <c r="T189" s="122"/>
      <c r="U189" s="122"/>
      <c r="V189" s="122"/>
      <c r="W189" s="122"/>
      <c r="X189" s="122"/>
      <c r="Y189" s="122"/>
      <c r="Z189" s="121"/>
    </row>
    <row r="190" spans="1:26" ht="50.1" customHeight="1" x14ac:dyDescent="0.15">
      <c r="A190" s="97"/>
      <c r="B190" s="97"/>
      <c r="C190" s="125"/>
      <c r="D190" s="122"/>
      <c r="E190" s="122"/>
      <c r="F190" s="122"/>
      <c r="G190" s="122"/>
      <c r="H190" s="122"/>
      <c r="I190" s="119"/>
      <c r="J190" s="145" t="s">
        <v>102</v>
      </c>
      <c r="K190" s="178"/>
      <c r="L190" s="178"/>
      <c r="M190" s="178"/>
      <c r="N190" s="178"/>
      <c r="O190" s="178"/>
      <c r="P190" s="178"/>
      <c r="Q190" s="178"/>
      <c r="R190" s="178"/>
      <c r="S190" s="178"/>
      <c r="T190" s="178"/>
      <c r="U190" s="178"/>
      <c r="V190" s="178"/>
      <c r="W190" s="178"/>
      <c r="X190" s="178"/>
      <c r="Y190" s="178"/>
      <c r="Z190" s="121"/>
    </row>
    <row r="191" spans="1:26" ht="20.100000000000001" customHeight="1" x14ac:dyDescent="0.15">
      <c r="A191" s="97"/>
      <c r="B191" s="97"/>
      <c r="C191" s="116"/>
      <c r="D191" s="117">
        <v>5</v>
      </c>
      <c r="E191" s="92" t="s">
        <v>26</v>
      </c>
      <c r="I191" s="35"/>
      <c r="J191" s="58"/>
      <c r="K191" s="58"/>
      <c r="L191" s="58"/>
      <c r="M191" s="58"/>
      <c r="N191" s="122"/>
      <c r="O191" s="122"/>
      <c r="P191" s="122"/>
      <c r="Q191" s="122"/>
      <c r="R191" s="122"/>
      <c r="S191" s="122"/>
      <c r="T191" s="122"/>
      <c r="U191" s="122"/>
      <c r="V191" s="122"/>
      <c r="W191" s="122"/>
      <c r="X191" s="122"/>
      <c r="Y191" s="122"/>
      <c r="Z191" s="121"/>
    </row>
    <row r="192" spans="1:26" ht="20.100000000000001" customHeight="1" x14ac:dyDescent="0.15">
      <c r="A192" s="97"/>
      <c r="B192" s="97"/>
      <c r="C192" s="125"/>
      <c r="D192" s="122"/>
      <c r="E192" s="122"/>
      <c r="F192" s="122"/>
      <c r="G192" s="122"/>
      <c r="H192" s="122"/>
      <c r="I192" s="119"/>
      <c r="J192" s="124" t="str">
        <f>日付例&amp;"　年月日を入力してください。個人の場合や設立日が1900/3/31以前の場合は、入力不要です。"</f>
        <v>例)2025/4/1、R7/4/1　年月日を入力してください。個人の場合や設立日が1900/3/31以前の場合は、入力不要です。</v>
      </c>
      <c r="K192" s="123"/>
      <c r="L192" s="123"/>
      <c r="M192" s="123"/>
      <c r="N192" s="123"/>
      <c r="O192" s="123"/>
      <c r="P192" s="123"/>
      <c r="Q192" s="123"/>
      <c r="R192" s="123"/>
      <c r="S192" s="123"/>
      <c r="T192" s="123"/>
      <c r="U192" s="123"/>
      <c r="V192" s="123"/>
      <c r="W192" s="123"/>
      <c r="X192" s="123"/>
      <c r="Y192" s="123"/>
      <c r="Z192" s="121"/>
    </row>
    <row r="193" spans="1:27" ht="20.100000000000001" customHeight="1" x14ac:dyDescent="0.15">
      <c r="A193" s="97"/>
      <c r="B193" s="97"/>
      <c r="C193" s="116"/>
      <c r="D193" s="117">
        <v>6</v>
      </c>
      <c r="E193" s="92" t="s">
        <v>80</v>
      </c>
      <c r="F193" s="122"/>
      <c r="G193" s="122"/>
      <c r="H193" s="122"/>
      <c r="I193" s="35"/>
      <c r="J193" s="58"/>
      <c r="K193" s="58"/>
      <c r="L193" s="58"/>
      <c r="M193" s="58"/>
      <c r="N193" s="222"/>
      <c r="O193" s="180"/>
      <c r="P193" s="180"/>
      <c r="Q193" s="180"/>
      <c r="R193" s="180"/>
      <c r="S193" s="180"/>
      <c r="T193" s="180"/>
      <c r="U193" s="180"/>
      <c r="V193" s="180"/>
      <c r="W193" s="180"/>
      <c r="X193" s="180"/>
      <c r="Y193" s="180"/>
      <c r="Z193" s="223"/>
      <c r="AA193" s="125"/>
    </row>
    <row r="194" spans="1:27" ht="20.100000000000001" customHeight="1" x14ac:dyDescent="0.15">
      <c r="A194" s="97"/>
      <c r="B194" s="97"/>
      <c r="C194" s="116"/>
      <c r="D194" s="117"/>
      <c r="E194" s="122"/>
      <c r="F194" s="122"/>
      <c r="G194" s="122"/>
      <c r="H194" s="122"/>
      <c r="I194" s="224"/>
      <c r="J194" s="124" t="str">
        <f>日付例&amp;"　年月日を入力してください。創業日が1900/3/31以前の場合は、入力不要です。"</f>
        <v>例)2025/4/1、R7/4/1　年月日を入力してください。創業日が1900/3/31以前の場合は、入力不要です。</v>
      </c>
      <c r="K194" s="124"/>
      <c r="L194" s="124"/>
      <c r="M194" s="132"/>
      <c r="N194" s="225"/>
      <c r="O194" s="124"/>
      <c r="P194" s="132"/>
      <c r="Q194" s="124"/>
      <c r="R194" s="124"/>
      <c r="S194" s="124"/>
      <c r="T194" s="124"/>
      <c r="U194" s="124"/>
      <c r="V194" s="124"/>
      <c r="W194" s="124"/>
      <c r="X194" s="124"/>
      <c r="Y194" s="124"/>
      <c r="Z194" s="135"/>
      <c r="AA194" s="125"/>
    </row>
    <row r="195" spans="1:27" ht="20.100000000000001" customHeight="1" x14ac:dyDescent="0.15">
      <c r="A195" s="97"/>
      <c r="B195" s="97"/>
      <c r="C195" s="116"/>
      <c r="D195" s="117">
        <v>7</v>
      </c>
      <c r="E195" s="122" t="s">
        <v>27</v>
      </c>
      <c r="F195" s="122"/>
      <c r="G195" s="122"/>
      <c r="H195" s="122"/>
      <c r="I195" s="35"/>
      <c r="J195" s="36"/>
      <c r="K195" s="36"/>
      <c r="L195" s="36"/>
      <c r="M195" s="36"/>
      <c r="N195" s="226" t="s">
        <v>28</v>
      </c>
      <c r="O195" s="35"/>
      <c r="P195" s="43"/>
      <c r="Q195" s="43"/>
      <c r="R195" s="43"/>
      <c r="S195" s="227" t="s">
        <v>29</v>
      </c>
      <c r="U195" s="180"/>
      <c r="V195" s="180"/>
      <c r="W195" s="180"/>
      <c r="X195" s="180"/>
      <c r="Y195" s="180"/>
      <c r="Z195" s="223"/>
      <c r="AA195" s="125"/>
    </row>
    <row r="196" spans="1:27" ht="20.100000000000001" customHeight="1" x14ac:dyDescent="0.15">
      <c r="A196" s="97"/>
      <c r="B196" s="97"/>
      <c r="C196" s="116"/>
      <c r="D196" s="117"/>
      <c r="E196" s="221" t="s">
        <v>30</v>
      </c>
      <c r="F196" s="122"/>
      <c r="G196" s="122"/>
      <c r="H196" s="122"/>
      <c r="I196" s="224"/>
      <c r="J196" s="124" t="str">
        <f>日付例&amp;"　年月日を入力してください。"</f>
        <v>例)2025/4/1、R7/4/1　年月日を入力してください。</v>
      </c>
      <c r="K196" s="124"/>
      <c r="L196" s="124"/>
      <c r="M196" s="132"/>
      <c r="N196" s="225"/>
      <c r="O196" s="124"/>
      <c r="P196" s="132"/>
      <c r="Q196" s="124"/>
      <c r="R196" s="124"/>
      <c r="S196" s="124"/>
      <c r="T196" s="124"/>
      <c r="U196" s="124"/>
      <c r="V196" s="124"/>
      <c r="W196" s="124"/>
      <c r="X196" s="124"/>
      <c r="Y196" s="124"/>
      <c r="Z196" s="135"/>
      <c r="AA196" s="125"/>
    </row>
    <row r="197" spans="1:27" ht="20.100000000000001" customHeight="1" x14ac:dyDescent="0.15">
      <c r="A197" s="97"/>
      <c r="B197" s="97"/>
      <c r="C197" s="116"/>
      <c r="D197" s="117">
        <v>8</v>
      </c>
      <c r="E197" s="228" t="s">
        <v>99</v>
      </c>
      <c r="F197" s="122"/>
      <c r="G197" s="122"/>
      <c r="H197" s="122"/>
      <c r="I197" s="35"/>
      <c r="J197" s="36"/>
      <c r="K197" s="36"/>
      <c r="L197" s="36"/>
      <c r="M197" s="36"/>
      <c r="N197" s="229"/>
      <c r="O197" s="180"/>
      <c r="P197" s="179"/>
      <c r="Q197" s="180"/>
      <c r="R197" s="180"/>
      <c r="S197" s="180"/>
      <c r="T197" s="180"/>
      <c r="U197" s="180"/>
      <c r="V197" s="180"/>
      <c r="W197" s="180"/>
      <c r="X197" s="180"/>
      <c r="Y197" s="180"/>
      <c r="Z197" s="223"/>
      <c r="AA197" s="125"/>
    </row>
    <row r="198" spans="1:27" ht="20.100000000000001" customHeight="1" x14ac:dyDescent="0.15">
      <c r="A198" s="97"/>
      <c r="B198" s="97"/>
      <c r="C198" s="116"/>
      <c r="D198" s="117"/>
      <c r="E198" s="221" t="s">
        <v>81</v>
      </c>
      <c r="F198" s="122"/>
      <c r="G198" s="122"/>
      <c r="H198" s="122"/>
      <c r="I198" s="230"/>
      <c r="J198" s="124" t="str">
        <f>日付例&amp;"　年月日を入力してください。"</f>
        <v>例)2025/4/1、R7/4/1　年月日を入力してください。</v>
      </c>
      <c r="K198" s="124"/>
      <c r="L198" s="124"/>
      <c r="M198" s="132"/>
      <c r="N198" s="225"/>
      <c r="O198" s="124"/>
      <c r="P198" s="132"/>
      <c r="Q198" s="124"/>
      <c r="R198" s="124"/>
      <c r="X198" s="124"/>
      <c r="Y198" s="124"/>
      <c r="Z198" s="135"/>
      <c r="AA198" s="125"/>
    </row>
    <row r="199" spans="1:27" ht="20.100000000000001" customHeight="1" x14ac:dyDescent="0.15">
      <c r="A199" s="97"/>
      <c r="B199" s="97"/>
      <c r="C199" s="116"/>
      <c r="D199" s="117">
        <v>9</v>
      </c>
      <c r="E199" s="92" t="s">
        <v>108</v>
      </c>
      <c r="I199" s="174"/>
      <c r="J199" s="174"/>
      <c r="K199" s="174"/>
      <c r="L199" s="174"/>
      <c r="M199" s="122"/>
      <c r="N199" s="122"/>
      <c r="O199" s="122"/>
      <c r="P199" s="122"/>
      <c r="Q199" s="122"/>
      <c r="R199" s="122"/>
      <c r="S199" s="122"/>
      <c r="T199" s="122"/>
      <c r="U199" s="122"/>
      <c r="V199" s="122"/>
      <c r="W199" s="122"/>
      <c r="X199" s="122"/>
      <c r="Z199" s="165"/>
    </row>
    <row r="200" spans="1:27" ht="20.100000000000001" customHeight="1" x14ac:dyDescent="0.15">
      <c r="A200" s="97">
        <f>IFERROR(IF(TRIM($I200)="",1001,0),3)</f>
        <v>1001</v>
      </c>
      <c r="B200" s="97"/>
      <c r="C200" s="116"/>
      <c r="E200" s="231" t="s">
        <v>82</v>
      </c>
      <c r="F200" s="232"/>
      <c r="G200" s="232"/>
      <c r="H200" s="233"/>
      <c r="I200" s="54"/>
      <c r="J200" s="74"/>
      <c r="K200" s="74"/>
      <c r="L200" s="74"/>
      <c r="M200" s="75"/>
      <c r="Y200" s="122"/>
      <c r="Z200" s="165"/>
    </row>
    <row r="201" spans="1:27" ht="20.100000000000001" customHeight="1" x14ac:dyDescent="0.15">
      <c r="A201" s="97">
        <f>IFERROR(IF(TRIM($I201)="",1001,0),3)</f>
        <v>1001</v>
      </c>
      <c r="B201" s="97"/>
      <c r="C201" s="116"/>
      <c r="D201" s="117"/>
      <c r="E201" s="234" t="s">
        <v>83</v>
      </c>
      <c r="F201" s="235"/>
      <c r="G201" s="235"/>
      <c r="H201" s="236"/>
      <c r="I201" s="76"/>
      <c r="J201" s="77"/>
      <c r="K201" s="77"/>
      <c r="L201" s="77"/>
      <c r="M201" s="78"/>
      <c r="Y201" s="122"/>
      <c r="Z201" s="165"/>
    </row>
    <row r="202" spans="1:27" ht="20.100000000000001" customHeight="1" x14ac:dyDescent="0.15">
      <c r="A202" s="97">
        <f>IFERROR(IF(TRIM($I202)="",1001,0),3)</f>
        <v>1001</v>
      </c>
      <c r="B202" s="97"/>
      <c r="C202" s="116"/>
      <c r="D202" s="117"/>
      <c r="E202" s="234" t="s">
        <v>84</v>
      </c>
      <c r="F202" s="235"/>
      <c r="G202" s="235"/>
      <c r="H202" s="236"/>
      <c r="I202" s="76"/>
      <c r="J202" s="77"/>
      <c r="K202" s="77"/>
      <c r="L202" s="77"/>
      <c r="M202" s="78"/>
      <c r="Y202" s="122"/>
      <c r="Z202" s="165"/>
    </row>
    <row r="203" spans="1:27" ht="20.100000000000001" customHeight="1" x14ac:dyDescent="0.15">
      <c r="A203" s="97"/>
      <c r="B203" s="97"/>
      <c r="C203" s="116"/>
      <c r="D203" s="117"/>
      <c r="E203" s="234" t="s">
        <v>85</v>
      </c>
      <c r="F203" s="235"/>
      <c r="G203" s="235"/>
      <c r="H203" s="236"/>
      <c r="I203" s="237">
        <f>I200+I201+I202</f>
        <v>0</v>
      </c>
      <c r="J203" s="238"/>
      <c r="K203" s="238"/>
      <c r="L203" s="238"/>
      <c r="M203" s="239"/>
      <c r="Y203" s="122"/>
      <c r="Z203" s="165"/>
    </row>
    <row r="204" spans="1:27" ht="20.100000000000001" customHeight="1" x14ac:dyDescent="0.15">
      <c r="A204" s="97">
        <f>IFERROR(IF(TRIM($I204)="",1001,0),3)</f>
        <v>1001</v>
      </c>
      <c r="B204" s="97"/>
      <c r="C204" s="116"/>
      <c r="D204" s="117"/>
      <c r="E204" s="240" t="s">
        <v>86</v>
      </c>
      <c r="F204" s="241"/>
      <c r="G204" s="241"/>
      <c r="H204" s="242"/>
      <c r="I204" s="79"/>
      <c r="J204" s="80"/>
      <c r="K204" s="80"/>
      <c r="L204" s="80"/>
      <c r="M204" s="81"/>
      <c r="Y204" s="122"/>
      <c r="Z204" s="165"/>
    </row>
    <row r="205" spans="1:27" ht="20.100000000000001" customHeight="1" x14ac:dyDescent="0.15">
      <c r="A205" s="97"/>
      <c r="B205" s="97"/>
      <c r="C205" s="116"/>
      <c r="D205" s="117"/>
      <c r="E205" s="243"/>
      <c r="F205" s="244"/>
      <c r="G205" s="229"/>
      <c r="H205" s="229"/>
      <c r="I205" s="222"/>
      <c r="J205" s="229"/>
      <c r="K205" s="229"/>
      <c r="Y205" s="122"/>
      <c r="Z205" s="165"/>
    </row>
    <row r="206" spans="1:27" ht="20.100000000000001" customHeight="1" x14ac:dyDescent="0.15">
      <c r="A206" s="97"/>
      <c r="B206" s="97"/>
      <c r="C206" s="116"/>
      <c r="D206" s="117">
        <v>10</v>
      </c>
      <c r="E206" s="92" t="s">
        <v>31</v>
      </c>
      <c r="I206" s="37"/>
      <c r="J206" s="58"/>
      <c r="K206" s="58"/>
      <c r="L206" s="58"/>
      <c r="M206" s="58"/>
      <c r="N206" s="122"/>
      <c r="O206" s="122"/>
      <c r="P206" s="122"/>
      <c r="Q206" s="122"/>
      <c r="R206" s="122"/>
      <c r="S206" s="122"/>
      <c r="T206" s="122"/>
      <c r="U206" s="122"/>
      <c r="V206" s="122"/>
      <c r="W206" s="122"/>
      <c r="X206" s="122"/>
      <c r="Y206" s="122"/>
      <c r="Z206" s="121"/>
    </row>
    <row r="207" spans="1:27" ht="60" customHeight="1" x14ac:dyDescent="0.15">
      <c r="A207" s="97"/>
      <c r="B207" s="97"/>
      <c r="C207" s="125"/>
      <c r="D207" s="122"/>
      <c r="E207" s="122"/>
      <c r="F207" s="122"/>
      <c r="G207" s="122"/>
      <c r="H207" s="122"/>
      <c r="I207" s="119"/>
      <c r="J207" s="245" t="s">
        <v>103</v>
      </c>
      <c r="K207" s="245"/>
      <c r="L207" s="245"/>
      <c r="M207" s="245"/>
      <c r="N207" s="245"/>
      <c r="O207" s="245"/>
      <c r="P207" s="245"/>
      <c r="Q207" s="245"/>
      <c r="R207" s="245"/>
      <c r="S207" s="245"/>
      <c r="T207" s="245"/>
      <c r="U207" s="245"/>
      <c r="V207" s="245"/>
      <c r="W207" s="245"/>
      <c r="X207" s="245"/>
      <c r="Y207" s="245"/>
      <c r="Z207" s="121"/>
    </row>
    <row r="208" spans="1:27" ht="20.100000000000001" customHeight="1" x14ac:dyDescent="0.15">
      <c r="A208" s="97"/>
      <c r="B208" s="97"/>
      <c r="C208" s="112"/>
      <c r="D208" s="117">
        <v>11</v>
      </c>
      <c r="E208" s="122" t="s">
        <v>32</v>
      </c>
      <c r="F208" s="113"/>
      <c r="G208" s="113"/>
      <c r="H208" s="113"/>
      <c r="I208" s="122"/>
      <c r="J208" s="122"/>
      <c r="K208" s="122"/>
      <c r="L208" s="122"/>
      <c r="M208" s="122"/>
      <c r="N208" s="122"/>
      <c r="O208" s="122"/>
      <c r="P208" s="122"/>
      <c r="Q208" s="122"/>
      <c r="R208" s="122"/>
      <c r="S208" s="122"/>
      <c r="T208" s="122"/>
      <c r="U208" s="122"/>
      <c r="V208" s="122"/>
      <c r="W208" s="122"/>
      <c r="X208" s="122"/>
      <c r="Y208" s="122"/>
      <c r="Z208" s="121"/>
      <c r="AA208" s="125"/>
    </row>
    <row r="209" spans="1:27" ht="20.100000000000001" customHeight="1" x14ac:dyDescent="0.15">
      <c r="A209" s="97"/>
      <c r="B209" s="97"/>
      <c r="C209" s="116"/>
      <c r="D209" s="165"/>
      <c r="E209" s="246" t="s">
        <v>7</v>
      </c>
      <c r="F209" s="247"/>
      <c r="G209" s="247"/>
      <c r="H209" s="248"/>
      <c r="I209" s="249" t="s">
        <v>117</v>
      </c>
      <c r="J209" s="250"/>
      <c r="K209" s="250"/>
      <c r="L209" s="250"/>
      <c r="M209" s="251"/>
      <c r="Z209" s="165"/>
      <c r="AA209" s="125"/>
    </row>
    <row r="210" spans="1:27" ht="20.100000000000001" customHeight="1" x14ac:dyDescent="0.15">
      <c r="A210" s="97"/>
      <c r="B210" s="97"/>
      <c r="C210" s="116"/>
      <c r="D210" s="165"/>
      <c r="E210" s="252" t="s">
        <v>33</v>
      </c>
      <c r="F210" s="253"/>
      <c r="G210" s="253"/>
      <c r="H210" s="254"/>
      <c r="I210" s="54"/>
      <c r="J210" s="55"/>
      <c r="K210" s="55"/>
      <c r="L210" s="55"/>
      <c r="M210" s="56"/>
      <c r="Z210" s="165"/>
      <c r="AA210" s="125"/>
    </row>
    <row r="211" spans="1:27" ht="20.100000000000001" customHeight="1" x14ac:dyDescent="0.15">
      <c r="A211" s="97"/>
      <c r="B211" s="97"/>
      <c r="C211" s="116"/>
      <c r="D211" s="165"/>
      <c r="E211" s="255" t="s">
        <v>34</v>
      </c>
      <c r="F211" s="256"/>
      <c r="G211" s="256"/>
      <c r="H211" s="257"/>
      <c r="I211" s="76"/>
      <c r="J211" s="82"/>
      <c r="K211" s="82"/>
      <c r="L211" s="82"/>
      <c r="M211" s="83"/>
      <c r="Z211" s="165"/>
      <c r="AA211" s="125"/>
    </row>
    <row r="212" spans="1:27" ht="20.100000000000001" customHeight="1" x14ac:dyDescent="0.15">
      <c r="A212" s="97"/>
      <c r="B212" s="97"/>
      <c r="C212" s="116"/>
      <c r="D212" s="165"/>
      <c r="E212" s="255" t="s">
        <v>35</v>
      </c>
      <c r="F212" s="256"/>
      <c r="G212" s="256"/>
      <c r="H212" s="257"/>
      <c r="I212" s="76"/>
      <c r="J212" s="82"/>
      <c r="K212" s="82"/>
      <c r="L212" s="82"/>
      <c r="M212" s="83"/>
      <c r="Z212" s="165"/>
      <c r="AA212" s="125"/>
    </row>
    <row r="213" spans="1:27" ht="20.100000000000001" customHeight="1" thickBot="1" x14ac:dyDescent="0.2">
      <c r="A213" s="97"/>
      <c r="B213" s="97"/>
      <c r="C213" s="116"/>
      <c r="D213" s="165"/>
      <c r="E213" s="258" t="s">
        <v>36</v>
      </c>
      <c r="F213" s="259"/>
      <c r="G213" s="259"/>
      <c r="H213" s="260"/>
      <c r="I213" s="84"/>
      <c r="J213" s="85"/>
      <c r="K213" s="85"/>
      <c r="L213" s="85"/>
      <c r="M213" s="86"/>
      <c r="Z213" s="165"/>
      <c r="AA213" s="125"/>
    </row>
    <row r="214" spans="1:27" ht="20.100000000000001" customHeight="1" thickTop="1" x14ac:dyDescent="0.15">
      <c r="A214" s="97"/>
      <c r="B214" s="97"/>
      <c r="C214" s="116"/>
      <c r="E214" s="261" t="s">
        <v>87</v>
      </c>
      <c r="F214" s="262"/>
      <c r="G214" s="262"/>
      <c r="H214" s="263"/>
      <c r="I214" s="264">
        <f>I210+I212+I213</f>
        <v>0</v>
      </c>
      <c r="J214" s="265"/>
      <c r="K214" s="265"/>
      <c r="L214" s="265"/>
      <c r="M214" s="266"/>
      <c r="Z214" s="165"/>
      <c r="AA214" s="125"/>
    </row>
    <row r="215" spans="1:27" ht="20.100000000000001" customHeight="1" x14ac:dyDescent="0.15">
      <c r="A215" s="97"/>
      <c r="B215" s="97"/>
      <c r="C215" s="116"/>
      <c r="D215" s="117"/>
      <c r="E215" s="122"/>
      <c r="F215" s="122"/>
      <c r="G215" s="122"/>
      <c r="H215" s="122"/>
      <c r="I215" s="180"/>
      <c r="J215" s="180"/>
      <c r="K215" s="180"/>
      <c r="L215" s="229"/>
      <c r="M215" s="229"/>
      <c r="N215" s="229"/>
      <c r="O215" s="180"/>
      <c r="P215" s="180"/>
      <c r="Q215" s="180"/>
      <c r="R215" s="180"/>
      <c r="S215" s="180"/>
      <c r="T215" s="180"/>
      <c r="U215" s="180"/>
      <c r="V215" s="180"/>
      <c r="W215" s="180"/>
      <c r="X215" s="180"/>
      <c r="Y215" s="180"/>
      <c r="Z215" s="223"/>
      <c r="AA215" s="125"/>
    </row>
    <row r="216" spans="1:27" ht="20.100000000000001" customHeight="1" x14ac:dyDescent="0.15">
      <c r="A216" s="97"/>
      <c r="B216" s="97"/>
      <c r="C216" s="116"/>
      <c r="D216" s="117">
        <v>12</v>
      </c>
      <c r="E216" s="122" t="s">
        <v>118</v>
      </c>
      <c r="F216" s="122"/>
      <c r="G216" s="122"/>
      <c r="H216" s="122"/>
      <c r="I216" s="154"/>
      <c r="Z216" s="165"/>
      <c r="AA216" s="125"/>
    </row>
    <row r="217" spans="1:27" ht="20.100000000000001" customHeight="1" x14ac:dyDescent="0.15">
      <c r="A217" s="97"/>
      <c r="B217" s="97"/>
      <c r="C217" s="116"/>
      <c r="E217" s="246" t="s">
        <v>7</v>
      </c>
      <c r="F217" s="247"/>
      <c r="G217" s="247"/>
      <c r="H217" s="248"/>
      <c r="I217" s="249" t="s">
        <v>88</v>
      </c>
      <c r="J217" s="250"/>
      <c r="K217" s="250"/>
      <c r="L217" s="250"/>
      <c r="M217" s="251"/>
      <c r="Z217" s="165"/>
      <c r="AA217" s="125"/>
    </row>
    <row r="218" spans="1:27" ht="20.100000000000001" customHeight="1" x14ac:dyDescent="0.15">
      <c r="A218" s="97"/>
      <c r="B218" s="97"/>
      <c r="C218" s="116"/>
      <c r="D218" s="117"/>
      <c r="E218" s="267" t="s">
        <v>89</v>
      </c>
      <c r="F218" s="268"/>
      <c r="G218" s="268"/>
      <c r="H218" s="269"/>
      <c r="I218" s="54"/>
      <c r="J218" s="55"/>
      <c r="K218" s="55"/>
      <c r="L218" s="55"/>
      <c r="M218" s="56"/>
      <c r="N218" s="92" t="s">
        <v>90</v>
      </c>
      <c r="Z218" s="165"/>
      <c r="AA218" s="125"/>
    </row>
    <row r="219" spans="1:27" ht="20.100000000000001" customHeight="1" thickBot="1" x14ac:dyDescent="0.2">
      <c r="A219" s="97"/>
      <c r="B219" s="97"/>
      <c r="C219" s="116"/>
      <c r="D219" s="117"/>
      <c r="E219" s="270" t="s">
        <v>91</v>
      </c>
      <c r="F219" s="271"/>
      <c r="G219" s="271"/>
      <c r="H219" s="272"/>
      <c r="I219" s="84"/>
      <c r="J219" s="85"/>
      <c r="K219" s="85"/>
      <c r="L219" s="85"/>
      <c r="M219" s="86"/>
      <c r="N219" s="92" t="s">
        <v>90</v>
      </c>
      <c r="Z219" s="165"/>
      <c r="AA219" s="125"/>
    </row>
    <row r="220" spans="1:27" ht="20.100000000000001" customHeight="1" thickTop="1" x14ac:dyDescent="0.15">
      <c r="A220" s="97"/>
      <c r="B220" s="97"/>
      <c r="C220" s="116"/>
      <c r="D220" s="117"/>
      <c r="E220" s="261" t="s">
        <v>116</v>
      </c>
      <c r="F220" s="262"/>
      <c r="G220" s="262"/>
      <c r="H220" s="263"/>
      <c r="I220" s="273" t="str">
        <f>IFERROR(ROUND(I218*100/I219,1),"")</f>
        <v/>
      </c>
      <c r="J220" s="274"/>
      <c r="K220" s="274"/>
      <c r="L220" s="274"/>
      <c r="M220" s="275"/>
      <c r="N220" s="92" t="s">
        <v>10</v>
      </c>
      <c r="Z220" s="165"/>
      <c r="AA220" s="125"/>
    </row>
    <row r="221" spans="1:27" ht="20.100000000000001" customHeight="1" x14ac:dyDescent="0.15">
      <c r="A221" s="97"/>
      <c r="B221" s="97"/>
      <c r="C221" s="116"/>
      <c r="D221" s="117"/>
      <c r="E221" s="180"/>
      <c r="F221" s="180"/>
      <c r="G221" s="180"/>
      <c r="H221" s="180"/>
      <c r="I221" s="180"/>
      <c r="J221" s="180"/>
      <c r="K221" s="180"/>
      <c r="L221" s="180"/>
      <c r="M221" s="180"/>
      <c r="N221" s="180"/>
      <c r="O221" s="180"/>
      <c r="P221" s="180"/>
      <c r="Q221" s="180"/>
      <c r="R221" s="180"/>
      <c r="S221" s="180"/>
      <c r="T221" s="180"/>
      <c r="U221" s="180"/>
      <c r="V221" s="180"/>
      <c r="W221" s="180"/>
      <c r="X221" s="180"/>
      <c r="Y221" s="180"/>
      <c r="Z221" s="223"/>
      <c r="AA221" s="125"/>
    </row>
    <row r="222" spans="1:27" ht="20.100000000000001" customHeight="1" x14ac:dyDescent="0.15">
      <c r="A222" s="97"/>
      <c r="B222" s="97"/>
      <c r="C222" s="136"/>
      <c r="D222" s="137"/>
      <c r="E222" s="137"/>
      <c r="F222" s="137"/>
      <c r="G222" s="137"/>
      <c r="H222" s="137"/>
      <c r="I222" s="137"/>
      <c r="J222" s="138"/>
      <c r="K222" s="138"/>
      <c r="L222" s="138"/>
      <c r="M222" s="161"/>
      <c r="N222" s="138"/>
      <c r="O222" s="138"/>
      <c r="P222" s="161"/>
      <c r="Q222" s="138"/>
      <c r="R222" s="138"/>
      <c r="S222" s="138"/>
      <c r="T222" s="138"/>
      <c r="U222" s="138"/>
      <c r="V222" s="138"/>
      <c r="W222" s="138"/>
      <c r="X222" s="138"/>
      <c r="Y222" s="138"/>
      <c r="Z222" s="276"/>
      <c r="AA222" s="125"/>
    </row>
    <row r="223" spans="1:27" ht="20.100000000000001" customHeight="1" x14ac:dyDescent="0.15">
      <c r="A223" s="97"/>
      <c r="B223" s="97"/>
      <c r="C223" s="122"/>
      <c r="D223" s="122"/>
      <c r="E223" s="122"/>
      <c r="F223" s="122"/>
      <c r="G223" s="122"/>
      <c r="H223" s="122"/>
      <c r="I223" s="122"/>
      <c r="J223" s="142"/>
      <c r="K223" s="142"/>
      <c r="L223" s="142"/>
      <c r="M223" s="162"/>
      <c r="N223" s="142"/>
      <c r="O223" s="142"/>
      <c r="P223" s="162"/>
      <c r="Q223" s="142"/>
      <c r="R223" s="142"/>
      <c r="S223" s="142"/>
      <c r="T223" s="142"/>
      <c r="U223" s="142"/>
      <c r="V223" s="142"/>
      <c r="W223" s="142"/>
      <c r="X223" s="142"/>
      <c r="Y223" s="142"/>
      <c r="Z223" s="142"/>
      <c r="AA223" s="142"/>
    </row>
    <row r="224" spans="1:27" ht="20.100000000000001" customHeight="1" x14ac:dyDescent="0.15">
      <c r="A224" s="108"/>
      <c r="B224" s="97"/>
      <c r="C224" s="122"/>
      <c r="D224" s="122"/>
      <c r="E224" s="122"/>
      <c r="F224" s="122"/>
      <c r="G224" s="122"/>
      <c r="H224" s="122"/>
      <c r="I224" s="142"/>
      <c r="J224" s="122"/>
      <c r="K224" s="122"/>
      <c r="L224" s="153"/>
      <c r="M224" s="122"/>
      <c r="N224" s="122"/>
      <c r="O224" s="122"/>
      <c r="P224" s="122"/>
      <c r="Q224" s="122"/>
      <c r="R224" s="122"/>
      <c r="S224" s="122"/>
      <c r="T224" s="122"/>
      <c r="U224" s="122"/>
      <c r="V224" s="122"/>
      <c r="W224" s="122"/>
      <c r="X224" s="122"/>
      <c r="Y224" s="122"/>
      <c r="Z224" s="122"/>
    </row>
    <row r="225" spans="1:26" ht="20.100000000000001" customHeight="1" x14ac:dyDescent="0.15">
      <c r="A225" s="108"/>
      <c r="B225" s="97"/>
      <c r="C225" s="109" t="s">
        <v>39</v>
      </c>
      <c r="D225" s="110"/>
      <c r="E225" s="110"/>
      <c r="F225" s="110"/>
      <c r="G225" s="110"/>
      <c r="H225" s="110"/>
      <c r="I225" s="111"/>
      <c r="L225" s="143"/>
    </row>
    <row r="226" spans="1:26" ht="20.100000000000001" customHeight="1" x14ac:dyDescent="0.15">
      <c r="A226" s="108"/>
      <c r="B226" s="97"/>
      <c r="C226" s="112"/>
      <c r="D226" s="113"/>
      <c r="E226" s="113"/>
      <c r="F226" s="113"/>
      <c r="G226" s="113"/>
      <c r="H226" s="113"/>
      <c r="I226" s="113"/>
      <c r="J226" s="114"/>
      <c r="K226" s="114"/>
      <c r="L226" s="157"/>
      <c r="M226" s="157"/>
      <c r="N226" s="114"/>
      <c r="O226" s="114"/>
      <c r="P226" s="114"/>
      <c r="Q226" s="114"/>
      <c r="R226" s="114"/>
      <c r="S226" s="114"/>
      <c r="T226" s="114"/>
      <c r="U226" s="114"/>
      <c r="V226" s="114"/>
      <c r="W226" s="114"/>
      <c r="X226" s="114"/>
      <c r="Y226" s="114"/>
      <c r="Z226" s="115"/>
    </row>
    <row r="227" spans="1:26" ht="20.100000000000001" hidden="1" customHeight="1" x14ac:dyDescent="0.15">
      <c r="A227" s="108"/>
      <c r="B227" s="97"/>
      <c r="C227" s="112"/>
      <c r="D227" s="113"/>
      <c r="E227" s="113"/>
      <c r="F227" s="113"/>
      <c r="G227" s="113"/>
      <c r="H227" s="113"/>
      <c r="I227" s="113"/>
      <c r="J227" s="122"/>
      <c r="K227" s="122"/>
      <c r="L227" s="153"/>
      <c r="M227" s="153"/>
      <c r="N227" s="122"/>
      <c r="O227" s="122"/>
      <c r="P227" s="122"/>
      <c r="Q227" s="122"/>
      <c r="R227" s="122"/>
      <c r="S227" s="122"/>
      <c r="T227" s="122"/>
      <c r="U227" s="122"/>
      <c r="V227" s="122"/>
      <c r="W227" s="122"/>
      <c r="X227" s="122"/>
      <c r="Y227" s="122"/>
      <c r="Z227" s="121"/>
    </row>
    <row r="228" spans="1:26" ht="20.100000000000001" customHeight="1" x14ac:dyDescent="0.15">
      <c r="A228" s="108"/>
      <c r="B228" s="97"/>
      <c r="C228" s="116"/>
      <c r="D228" s="117">
        <v>1</v>
      </c>
      <c r="E228" s="92" t="s">
        <v>208</v>
      </c>
      <c r="J228" s="123"/>
      <c r="K228" s="123"/>
      <c r="L228" s="160"/>
      <c r="M228" s="123"/>
      <c r="N228" s="123"/>
      <c r="O228" s="160"/>
      <c r="P228" s="123"/>
      <c r="Q228" s="123"/>
      <c r="R228" s="160"/>
      <c r="S228" s="123"/>
      <c r="T228" s="123"/>
      <c r="U228" s="123"/>
      <c r="V228" s="123"/>
      <c r="W228" s="123"/>
      <c r="X228" s="123"/>
      <c r="Y228" s="123"/>
      <c r="Z228" s="121"/>
    </row>
    <row r="229" spans="1:26" ht="30" customHeight="1" x14ac:dyDescent="0.15">
      <c r="A229" s="108"/>
      <c r="B229" s="97"/>
      <c r="C229" s="116"/>
      <c r="D229" s="117"/>
      <c r="E229" s="277" t="s">
        <v>94</v>
      </c>
      <c r="F229" s="277"/>
      <c r="G229" s="277"/>
      <c r="H229" s="277"/>
      <c r="I229" s="277"/>
      <c r="J229" s="277"/>
      <c r="K229" s="277"/>
      <c r="L229" s="277"/>
      <c r="M229" s="277"/>
      <c r="N229" s="277"/>
      <c r="O229" s="277"/>
      <c r="P229" s="277"/>
      <c r="Q229" s="277"/>
      <c r="R229" s="277"/>
      <c r="S229" s="277"/>
      <c r="T229" s="277"/>
      <c r="U229" s="277"/>
      <c r="V229" s="277"/>
      <c r="W229" s="277"/>
      <c r="X229" s="277"/>
      <c r="Y229" s="277"/>
      <c r="Z229" s="121"/>
    </row>
    <row r="230" spans="1:26" ht="20.100000000000001" customHeight="1" x14ac:dyDescent="0.15">
      <c r="A230" s="108"/>
      <c r="B230" s="97"/>
      <c r="C230" s="112"/>
      <c r="D230" s="223"/>
      <c r="E230" s="249" t="s">
        <v>92</v>
      </c>
      <c r="F230" s="250"/>
      <c r="G230" s="250"/>
      <c r="H230" s="250"/>
      <c r="I230" s="250"/>
      <c r="J230" s="250"/>
      <c r="K230" s="250"/>
      <c r="L230" s="250"/>
      <c r="M230" s="250"/>
      <c r="N230" s="250"/>
      <c r="O230" s="250"/>
      <c r="P230" s="249" t="s">
        <v>93</v>
      </c>
      <c r="Q230" s="250"/>
      <c r="R230" s="250"/>
      <c r="S230" s="250"/>
      <c r="T230" s="250"/>
      <c r="U230" s="250"/>
      <c r="V230" s="251"/>
      <c r="W230" s="278" t="s">
        <v>558</v>
      </c>
      <c r="X230" s="279"/>
      <c r="Y230" s="280"/>
      <c r="Z230" s="165"/>
    </row>
    <row r="231" spans="1:26" ht="20.100000000000001" customHeight="1" x14ac:dyDescent="0.15">
      <c r="A231" s="108"/>
      <c r="B231" s="97"/>
      <c r="C231" s="112"/>
      <c r="D231" s="223"/>
      <c r="E231" s="23"/>
      <c r="F231" s="19"/>
      <c r="G231" s="19"/>
      <c r="H231" s="19"/>
      <c r="I231" s="19"/>
      <c r="J231" s="281" t="s">
        <v>17</v>
      </c>
      <c r="K231" s="11"/>
      <c r="L231" s="19"/>
      <c r="M231" s="19"/>
      <c r="N231" s="19"/>
      <c r="O231" s="282" t="s">
        <v>17</v>
      </c>
      <c r="P231" s="23"/>
      <c r="Q231" s="12"/>
      <c r="R231" s="12"/>
      <c r="S231" s="281" t="s">
        <v>17</v>
      </c>
      <c r="T231" s="11"/>
      <c r="U231" s="12"/>
      <c r="V231" s="282" t="s">
        <v>17</v>
      </c>
      <c r="W231" s="283"/>
      <c r="X231" s="284"/>
      <c r="Y231" s="285"/>
      <c r="Z231" s="165"/>
    </row>
    <row r="232" spans="1:26" ht="20.100000000000001" customHeight="1" x14ac:dyDescent="0.15">
      <c r="A232" s="108"/>
      <c r="B232" s="97"/>
      <c r="C232" s="112"/>
      <c r="D232" s="223"/>
      <c r="E232" s="24"/>
      <c r="F232" s="20"/>
      <c r="G232" s="20"/>
      <c r="H232" s="20"/>
      <c r="I232" s="20"/>
      <c r="J232" s="286" t="s">
        <v>16</v>
      </c>
      <c r="K232" s="13"/>
      <c r="L232" s="20"/>
      <c r="M232" s="20"/>
      <c r="N232" s="20"/>
      <c r="O232" s="287" t="s">
        <v>16</v>
      </c>
      <c r="P232" s="24"/>
      <c r="Q232" s="14"/>
      <c r="R232" s="14"/>
      <c r="S232" s="288" t="s">
        <v>16</v>
      </c>
      <c r="T232" s="13"/>
      <c r="U232" s="14"/>
      <c r="V232" s="289" t="s">
        <v>16</v>
      </c>
      <c r="W232" s="290"/>
      <c r="X232" s="291"/>
      <c r="Y232" s="292"/>
      <c r="Z232" s="165"/>
    </row>
    <row r="233" spans="1:26" ht="20.100000000000001" customHeight="1" x14ac:dyDescent="0.15">
      <c r="A233" s="108"/>
      <c r="B233" s="97"/>
      <c r="C233" s="112"/>
      <c r="D233" s="223"/>
      <c r="E233" s="18"/>
      <c r="F233" s="21"/>
      <c r="G233" s="21"/>
      <c r="H233" s="21"/>
      <c r="I233" s="16"/>
      <c r="J233" s="89"/>
      <c r="K233" s="15"/>
      <c r="L233" s="21"/>
      <c r="M233" s="21"/>
      <c r="N233" s="21"/>
      <c r="O233" s="22"/>
      <c r="P233" s="18"/>
      <c r="Q233" s="16"/>
      <c r="R233" s="16"/>
      <c r="S233" s="25"/>
      <c r="T233" s="15"/>
      <c r="U233" s="16"/>
      <c r="V233" s="17"/>
      <c r="W233" s="18"/>
      <c r="X233" s="16"/>
      <c r="Y233" s="17"/>
      <c r="Z233" s="165"/>
    </row>
    <row r="234" spans="1:26" ht="30" customHeight="1" x14ac:dyDescent="0.15">
      <c r="A234" s="108"/>
      <c r="B234" s="97"/>
      <c r="C234" s="116"/>
      <c r="D234" s="117"/>
      <c r="E234" s="293" t="str">
        <f>"*1 "&amp;日付例&amp;"　年月日を入力してください。"</f>
        <v>*1 例)2025/4/1、R7/4/1　年月日を入力してください。</v>
      </c>
      <c r="F234" s="294"/>
      <c r="G234" s="294"/>
      <c r="H234" s="294"/>
      <c r="I234" s="295"/>
      <c r="Z234" s="121"/>
    </row>
    <row r="235" spans="1:26" ht="20.100000000000001" customHeight="1" x14ac:dyDescent="0.15">
      <c r="A235" s="108"/>
      <c r="B235" s="97"/>
      <c r="C235" s="116"/>
      <c r="D235" s="117">
        <v>2</v>
      </c>
      <c r="E235" s="92" t="s">
        <v>2</v>
      </c>
      <c r="I235" s="295"/>
      <c r="J235" s="123"/>
      <c r="K235" s="123"/>
      <c r="L235" s="160"/>
      <c r="M235" s="123"/>
      <c r="N235" s="123"/>
      <c r="O235" s="160"/>
      <c r="P235" s="123"/>
      <c r="Q235" s="123"/>
      <c r="R235" s="160"/>
      <c r="S235" s="123"/>
      <c r="T235" s="123"/>
      <c r="U235" s="123"/>
      <c r="V235" s="123"/>
      <c r="W235" s="123"/>
      <c r="X235" s="123"/>
      <c r="Y235" s="123"/>
      <c r="Z235" s="121"/>
    </row>
    <row r="236" spans="1:26" ht="20.100000000000001" customHeight="1" x14ac:dyDescent="0.15">
      <c r="A236" s="108"/>
      <c r="B236" s="97"/>
      <c r="C236" s="116"/>
      <c r="D236" s="117"/>
      <c r="E236" s="231" t="s">
        <v>3</v>
      </c>
      <c r="F236" s="232"/>
      <c r="G236" s="232"/>
      <c r="H236" s="233"/>
      <c r="I236" s="54"/>
      <c r="J236" s="87"/>
      <c r="K236" s="87"/>
      <c r="L236" s="87"/>
      <c r="M236" s="88"/>
      <c r="P236" s="294"/>
      <c r="Q236" s="294"/>
      <c r="R236" s="294"/>
      <c r="S236" s="123"/>
      <c r="T236" s="123"/>
      <c r="U236" s="123"/>
      <c r="V236" s="123"/>
      <c r="W236" s="123"/>
      <c r="X236" s="123"/>
      <c r="Y236" s="123"/>
      <c r="Z236" s="121"/>
    </row>
    <row r="237" spans="1:26" ht="20.100000000000001" customHeight="1" x14ac:dyDescent="0.15">
      <c r="A237" s="108"/>
      <c r="B237" s="97"/>
      <c r="C237" s="112"/>
      <c r="D237" s="117"/>
      <c r="E237" s="296" t="s">
        <v>4</v>
      </c>
      <c r="F237" s="297"/>
      <c r="G237" s="297"/>
      <c r="H237" s="298"/>
      <c r="I237" s="76"/>
      <c r="J237" s="82"/>
      <c r="K237" s="82"/>
      <c r="L237" s="82"/>
      <c r="M237" s="83"/>
      <c r="P237" s="294"/>
      <c r="Q237" s="294"/>
      <c r="R237" s="294"/>
      <c r="S237" s="180"/>
      <c r="T237" s="229"/>
      <c r="U237" s="229"/>
      <c r="V237" s="229"/>
      <c r="W237" s="229"/>
      <c r="X237" s="229"/>
      <c r="Y237" s="229"/>
      <c r="Z237" s="121"/>
    </row>
    <row r="238" spans="1:26" ht="20.100000000000001" customHeight="1" thickBot="1" x14ac:dyDescent="0.2">
      <c r="A238" s="108"/>
      <c r="B238" s="97"/>
      <c r="C238" s="112"/>
      <c r="D238" s="117"/>
      <c r="E238" s="299" t="s">
        <v>5</v>
      </c>
      <c r="F238" s="300"/>
      <c r="G238" s="300"/>
      <c r="H238" s="301"/>
      <c r="I238" s="84"/>
      <c r="J238" s="85"/>
      <c r="K238" s="85"/>
      <c r="L238" s="85"/>
      <c r="M238" s="86"/>
      <c r="P238" s="294"/>
      <c r="Q238" s="294"/>
      <c r="R238" s="294"/>
      <c r="S238" s="180"/>
      <c r="T238" s="180"/>
      <c r="U238" s="180"/>
      <c r="V238" s="180"/>
      <c r="W238" s="180"/>
      <c r="X238" s="180"/>
      <c r="Y238" s="180"/>
      <c r="Z238" s="121"/>
    </row>
    <row r="239" spans="1:26" ht="20.100000000000001" customHeight="1" thickTop="1" x14ac:dyDescent="0.15">
      <c r="A239" s="108"/>
      <c r="B239" s="97"/>
      <c r="C239" s="116"/>
      <c r="D239" s="117"/>
      <c r="E239" s="302" t="s">
        <v>6</v>
      </c>
      <c r="F239" s="303"/>
      <c r="G239" s="303"/>
      <c r="H239" s="304"/>
      <c r="I239" s="264">
        <f>I236+I237+I238</f>
        <v>0</v>
      </c>
      <c r="J239" s="265"/>
      <c r="K239" s="265"/>
      <c r="L239" s="265"/>
      <c r="M239" s="266"/>
      <c r="P239" s="294"/>
      <c r="Q239" s="294"/>
      <c r="R239" s="294"/>
      <c r="S239" s="180"/>
      <c r="T239" s="123"/>
      <c r="U239" s="123"/>
      <c r="V239" s="123"/>
      <c r="W239" s="123"/>
      <c r="X239" s="123"/>
      <c r="Y239" s="123"/>
      <c r="Z239" s="121"/>
    </row>
    <row r="240" spans="1:26" ht="20.100000000000001" customHeight="1" x14ac:dyDescent="0.15">
      <c r="A240" s="108"/>
      <c r="B240" s="97"/>
      <c r="C240" s="116"/>
      <c r="D240" s="117"/>
      <c r="E240" s="294"/>
      <c r="F240" s="294"/>
      <c r="G240" s="294"/>
      <c r="H240" s="294"/>
      <c r="I240" s="294"/>
      <c r="J240" s="294"/>
      <c r="K240" s="294"/>
      <c r="L240" s="294"/>
      <c r="M240" s="294"/>
      <c r="N240" s="294"/>
      <c r="O240" s="294"/>
      <c r="P240" s="294"/>
      <c r="Q240" s="294"/>
      <c r="R240" s="294"/>
      <c r="S240" s="180"/>
      <c r="T240" s="123"/>
      <c r="U240" s="123"/>
      <c r="V240" s="123"/>
      <c r="W240" s="123"/>
      <c r="X240" s="123"/>
      <c r="Y240" s="123"/>
      <c r="Z240" s="121"/>
    </row>
    <row r="241" spans="1:26" ht="20.100000000000001" customHeight="1" x14ac:dyDescent="0.15">
      <c r="A241" s="108"/>
      <c r="B241" s="97"/>
      <c r="C241" s="116"/>
      <c r="D241" s="117">
        <v>3</v>
      </c>
      <c r="E241" s="92" t="s">
        <v>38</v>
      </c>
      <c r="J241" s="123"/>
      <c r="K241" s="123"/>
      <c r="L241" s="160"/>
      <c r="M241" s="123"/>
      <c r="N241" s="123"/>
      <c r="O241" s="160"/>
      <c r="P241" s="123"/>
      <c r="Q241" s="123"/>
      <c r="R241" s="160"/>
      <c r="S241" s="123"/>
      <c r="T241" s="123"/>
      <c r="U241" s="123"/>
      <c r="V241" s="123"/>
      <c r="W241" s="123"/>
      <c r="X241" s="123"/>
      <c r="Y241" s="123"/>
      <c r="Z241" s="121"/>
    </row>
    <row r="242" spans="1:26" ht="50.1" customHeight="1" x14ac:dyDescent="0.15">
      <c r="A242" s="108"/>
      <c r="B242" s="97"/>
      <c r="C242" s="112"/>
      <c r="E242" s="305" t="s">
        <v>609</v>
      </c>
      <c r="F242" s="305"/>
      <c r="G242" s="305"/>
      <c r="H242" s="305"/>
      <c r="I242" s="305"/>
      <c r="J242" s="305"/>
      <c r="K242" s="305"/>
      <c r="L242" s="305"/>
      <c r="M242" s="305"/>
      <c r="N242" s="305"/>
      <c r="O242" s="305"/>
      <c r="P242" s="305"/>
      <c r="Q242" s="305"/>
      <c r="R242" s="305"/>
      <c r="S242" s="305"/>
      <c r="T242" s="305"/>
      <c r="U242" s="305"/>
      <c r="V242" s="305"/>
      <c r="W242" s="305"/>
      <c r="X242" s="305"/>
      <c r="Y242" s="305"/>
      <c r="Z242" s="121"/>
    </row>
    <row r="243" spans="1:26" ht="20.100000000000001" customHeight="1" x14ac:dyDescent="0.15">
      <c r="A243" s="108"/>
      <c r="B243" s="97"/>
      <c r="C243" s="112"/>
      <c r="E243" s="306" t="s">
        <v>206</v>
      </c>
      <c r="F243" s="307"/>
      <c r="G243" s="307"/>
      <c r="H243" s="307"/>
      <c r="I243" s="307"/>
      <c r="J243" s="307"/>
      <c r="K243" s="307"/>
      <c r="L243" s="307"/>
      <c r="M243" s="307"/>
      <c r="N243" s="307"/>
      <c r="O243" s="307"/>
      <c r="P243" s="307"/>
      <c r="Q243" s="307"/>
      <c r="R243" s="307"/>
      <c r="S243" s="307"/>
      <c r="T243" s="307"/>
      <c r="U243" s="307"/>
      <c r="V243" s="308"/>
      <c r="W243" s="307"/>
      <c r="X243" s="307"/>
      <c r="Y243" s="307"/>
      <c r="Z243" s="121"/>
    </row>
    <row r="244" spans="1:26" ht="20.100000000000001" customHeight="1" x14ac:dyDescent="0.15">
      <c r="A244" s="108">
        <f>IFERROR(IF(COUNTIF($Q245:$Q481,"○")&lt;1,1001,0),3)</f>
        <v>1001</v>
      </c>
      <c r="B244" s="439"/>
      <c r="C244" s="112"/>
      <c r="E244" s="309" t="s">
        <v>159</v>
      </c>
      <c r="F244" s="310"/>
      <c r="G244" s="310"/>
      <c r="H244" s="310"/>
      <c r="I244" s="310"/>
      <c r="J244" s="310"/>
      <c r="K244" s="310"/>
      <c r="L244" s="310"/>
      <c r="M244" s="310"/>
      <c r="N244" s="310"/>
      <c r="O244" s="310"/>
      <c r="P244" s="311"/>
      <c r="Q244" s="312" t="s">
        <v>40</v>
      </c>
      <c r="R244" s="313" t="s">
        <v>97</v>
      </c>
      <c r="S244" s="314"/>
      <c r="T244" s="314"/>
      <c r="U244" s="314"/>
      <c r="V244" s="314"/>
      <c r="W244" s="314"/>
      <c r="X244" s="314"/>
      <c r="Y244" s="315"/>
      <c r="Z244" s="121"/>
    </row>
    <row r="245" spans="1:26" ht="20.100000000000001" customHeight="1" x14ac:dyDescent="0.15">
      <c r="A245" s="108">
        <f>IFERROR(IF(OR(AND($Q245="○", TRIM($T245)=""),OR(AND($Q245="○", $T245="可", TRIM($V245)=""), AND($V245&lt;&gt;"",OR($V245&lt;=0, 1000&lt;$V245, $V245*10&lt;&gt;INT(V245*10))))),1001,0),3)</f>
        <v>0</v>
      </c>
      <c r="B245" s="97"/>
      <c r="C245" s="125"/>
      <c r="D245" s="122"/>
      <c r="E245" s="316" t="s">
        <v>200</v>
      </c>
      <c r="F245" s="317"/>
      <c r="G245" s="318"/>
      <c r="H245" s="319" t="s">
        <v>301</v>
      </c>
      <c r="I245" s="320"/>
      <c r="J245" s="321" t="s">
        <v>603</v>
      </c>
      <c r="K245" s="321"/>
      <c r="L245" s="321"/>
      <c r="M245" s="321"/>
      <c r="N245" s="321"/>
      <c r="O245" s="321"/>
      <c r="P245" s="322"/>
      <c r="Q245" s="3"/>
      <c r="R245" s="323" t="s">
        <v>602</v>
      </c>
      <c r="S245" s="324"/>
      <c r="T245" s="8"/>
      <c r="U245" s="325" t="s">
        <v>198</v>
      </c>
      <c r="V245" s="9"/>
      <c r="W245" s="326" t="s">
        <v>499</v>
      </c>
      <c r="X245" s="326"/>
      <c r="Y245" s="216"/>
      <c r="Z245" s="121"/>
    </row>
    <row r="246" spans="1:26" ht="20.100000000000001" customHeight="1" x14ac:dyDescent="0.15">
      <c r="A246" s="327">
        <f>IFERROR(IF(OR(AND($Q246="○", TRIM($T246)=""),OR(AND($Q246="○", $T246="可", TRIM($V246)=""), AND($V246&lt;&gt;"",OR($V246&lt;=0, 1000&lt;$V246, $V246*10&lt;&gt;INT(V246*10))))),1001,0),3)</f>
        <v>0</v>
      </c>
      <c r="B246" s="165"/>
      <c r="E246" s="328"/>
      <c r="F246" s="329"/>
      <c r="G246" s="330"/>
      <c r="H246" s="331" t="s">
        <v>123</v>
      </c>
      <c r="I246" s="332"/>
      <c r="J246" s="333" t="s">
        <v>604</v>
      </c>
      <c r="K246" s="333"/>
      <c r="L246" s="333"/>
      <c r="M246" s="333"/>
      <c r="N246" s="333"/>
      <c r="O246" s="333"/>
      <c r="P246" s="334"/>
      <c r="Q246" s="2"/>
      <c r="R246" s="323" t="s">
        <v>602</v>
      </c>
      <c r="S246" s="324"/>
      <c r="T246" s="8"/>
      <c r="U246" s="325" t="s">
        <v>198</v>
      </c>
      <c r="V246" s="9"/>
      <c r="W246" s="326" t="s">
        <v>499</v>
      </c>
      <c r="X246" s="326"/>
      <c r="Y246" s="216"/>
      <c r="Z246" s="165"/>
    </row>
    <row r="247" spans="1:26" ht="20.100000000000001" customHeight="1" x14ac:dyDescent="0.15">
      <c r="A247" s="327">
        <f>IFERROR(IF(OR(AND($Q247="○", TRIM($T247)=""),OR(AND($Q247="○", $T247="可", TRIM($V247)=""), AND($V247&lt;&gt;"",OR($V247&lt;=0, 1000&lt;$V247, $V247*10&lt;&gt;INT(V247*10))))),1001,0),3)</f>
        <v>0</v>
      </c>
      <c r="B247" s="165"/>
      <c r="E247" s="328"/>
      <c r="F247" s="329"/>
      <c r="G247" s="330"/>
      <c r="H247" s="331" t="s">
        <v>124</v>
      </c>
      <c r="I247" s="332"/>
      <c r="J247" s="333" t="s">
        <v>605</v>
      </c>
      <c r="K247" s="333"/>
      <c r="L247" s="333"/>
      <c r="M247" s="333"/>
      <c r="N247" s="333"/>
      <c r="O247" s="333"/>
      <c r="P247" s="334"/>
      <c r="Q247" s="2"/>
      <c r="R247" s="323" t="s">
        <v>602</v>
      </c>
      <c r="S247" s="324"/>
      <c r="T247" s="8"/>
      <c r="U247" s="325" t="s">
        <v>198</v>
      </c>
      <c r="V247" s="9"/>
      <c r="W247" s="326" t="s">
        <v>499</v>
      </c>
      <c r="X247" s="326"/>
      <c r="Y247" s="216"/>
      <c r="Z247" s="165"/>
    </row>
    <row r="248" spans="1:26" ht="20.100000000000001" customHeight="1" x14ac:dyDescent="0.15">
      <c r="A248" s="327">
        <f>IFERROR(IF(OR(AND($Q248="○", TRIM($T248)=""),OR(AND($Q248="○", $T248="可", TRIM($V248)=""), AND($V248&lt;&gt;"",OR($V248&lt;=0, 1000&lt;$V248, $V248*10&lt;&gt;INT(V248*10))))),1001,0),3)</f>
        <v>0</v>
      </c>
      <c r="B248" s="165"/>
      <c r="E248" s="328"/>
      <c r="F248" s="329"/>
      <c r="G248" s="330"/>
      <c r="H248" s="331" t="s">
        <v>125</v>
      </c>
      <c r="I248" s="332"/>
      <c r="J248" s="333" t="s">
        <v>606</v>
      </c>
      <c r="K248" s="333"/>
      <c r="L248" s="333"/>
      <c r="M248" s="333"/>
      <c r="N248" s="333"/>
      <c r="O248" s="333"/>
      <c r="P248" s="334"/>
      <c r="Q248" s="2"/>
      <c r="R248" s="323" t="s">
        <v>602</v>
      </c>
      <c r="S248" s="324"/>
      <c r="T248" s="8"/>
      <c r="U248" s="325" t="s">
        <v>198</v>
      </c>
      <c r="V248" s="9"/>
      <c r="W248" s="326" t="s">
        <v>499</v>
      </c>
      <c r="X248" s="326"/>
      <c r="Y248" s="216"/>
      <c r="Z248" s="165"/>
    </row>
    <row r="249" spans="1:26" ht="20.100000000000001" customHeight="1" x14ac:dyDescent="0.15">
      <c r="A249" s="327">
        <f>IFERROR(IF(OR(AND($Q249="○", TRIM($T249)=""),OR(AND($Q249="○", $T249="可", TRIM($V249)=""), AND($V249&lt;&gt;"",OR($V249&lt;=0, 1000&lt;$V249, $V249*10&lt;&gt;INT(V249*10))))),1001,0),3)</f>
        <v>0</v>
      </c>
      <c r="B249" s="165"/>
      <c r="E249" s="328"/>
      <c r="F249" s="329"/>
      <c r="G249" s="330"/>
      <c r="H249" s="331" t="s">
        <v>126</v>
      </c>
      <c r="I249" s="332"/>
      <c r="J249" s="333" t="s">
        <v>607</v>
      </c>
      <c r="K249" s="333"/>
      <c r="L249" s="333"/>
      <c r="M249" s="333"/>
      <c r="N249" s="333"/>
      <c r="O249" s="333"/>
      <c r="P249" s="334"/>
      <c r="Q249" s="2"/>
      <c r="R249" s="323" t="s">
        <v>602</v>
      </c>
      <c r="S249" s="324"/>
      <c r="T249" s="8"/>
      <c r="U249" s="325" t="s">
        <v>198</v>
      </c>
      <c r="V249" s="9"/>
      <c r="W249" s="326" t="s">
        <v>499</v>
      </c>
      <c r="X249" s="326"/>
      <c r="Y249" s="216"/>
      <c r="Z249" s="165"/>
    </row>
    <row r="250" spans="1:26" ht="20.100000000000001" customHeight="1" x14ac:dyDescent="0.15">
      <c r="A250" s="327">
        <f>IFERROR(IF(OR(AND($Q250="○", TRIM($T250)=""),OR(AND($Q250="○", $T250="可", TRIM($V250)=""), AND($V250&lt;&gt;"",OR($V250&lt;=0, 1000&lt;$V250, $V250*10&lt;&gt;INT(V250*10))))),1001,0),3)</f>
        <v>0</v>
      </c>
      <c r="B250" s="165"/>
      <c r="E250" s="328"/>
      <c r="F250" s="329"/>
      <c r="G250" s="330"/>
      <c r="H250" s="331" t="s">
        <v>127</v>
      </c>
      <c r="I250" s="332"/>
      <c r="J250" s="333" t="s">
        <v>608</v>
      </c>
      <c r="K250" s="333"/>
      <c r="L250" s="333"/>
      <c r="M250" s="333"/>
      <c r="N250" s="333"/>
      <c r="O250" s="333"/>
      <c r="P250" s="334"/>
      <c r="Q250" s="2"/>
      <c r="R250" s="323" t="s">
        <v>602</v>
      </c>
      <c r="S250" s="324"/>
      <c r="T250" s="8"/>
      <c r="U250" s="325" t="s">
        <v>198</v>
      </c>
      <c r="V250" s="10"/>
      <c r="W250" s="326" t="s">
        <v>499</v>
      </c>
      <c r="X250" s="326"/>
      <c r="Y250" s="216"/>
      <c r="Z250" s="165"/>
    </row>
    <row r="251" spans="1:26" ht="20.100000000000001" customHeight="1" x14ac:dyDescent="0.15">
      <c r="B251" s="165"/>
      <c r="E251" s="328"/>
      <c r="F251" s="329"/>
      <c r="G251" s="330"/>
      <c r="H251" s="331" t="s">
        <v>128</v>
      </c>
      <c r="I251" s="332"/>
      <c r="J251" s="333" t="s">
        <v>209</v>
      </c>
      <c r="K251" s="333"/>
      <c r="L251" s="333"/>
      <c r="M251" s="333"/>
      <c r="N251" s="333"/>
      <c r="O251" s="333"/>
      <c r="P251" s="334"/>
      <c r="Q251" s="2"/>
      <c r="R251" s="335"/>
      <c r="S251" s="335"/>
      <c r="T251" s="335"/>
      <c r="U251" s="335"/>
      <c r="V251" s="335"/>
      <c r="W251" s="335"/>
      <c r="X251" s="335"/>
      <c r="Y251" s="336"/>
      <c r="Z251" s="165"/>
    </row>
    <row r="252" spans="1:26" ht="20.100000000000001" customHeight="1" x14ac:dyDescent="0.15">
      <c r="B252" s="165"/>
      <c r="E252" s="328"/>
      <c r="F252" s="329"/>
      <c r="G252" s="330"/>
      <c r="H252" s="331" t="s">
        <v>129</v>
      </c>
      <c r="I252" s="332"/>
      <c r="J252" s="333" t="s">
        <v>210</v>
      </c>
      <c r="K252" s="333"/>
      <c r="L252" s="333"/>
      <c r="M252" s="333"/>
      <c r="N252" s="333"/>
      <c r="O252" s="333"/>
      <c r="P252" s="334"/>
      <c r="Q252" s="2"/>
      <c r="R252" s="335"/>
      <c r="S252" s="335"/>
      <c r="T252" s="335"/>
      <c r="U252" s="335"/>
      <c r="V252" s="335"/>
      <c r="W252" s="335"/>
      <c r="X252" s="335"/>
      <c r="Y252" s="336"/>
      <c r="Z252" s="165"/>
    </row>
    <row r="253" spans="1:26" ht="20.100000000000001" customHeight="1" x14ac:dyDescent="0.15">
      <c r="B253" s="165"/>
      <c r="E253" s="328"/>
      <c r="F253" s="329"/>
      <c r="G253" s="330"/>
      <c r="H253" s="331" t="s">
        <v>130</v>
      </c>
      <c r="I253" s="332"/>
      <c r="J253" s="333" t="s">
        <v>511</v>
      </c>
      <c r="K253" s="333"/>
      <c r="L253" s="333"/>
      <c r="M253" s="333"/>
      <c r="N253" s="333"/>
      <c r="O253" s="333"/>
      <c r="P253" s="334"/>
      <c r="Q253" s="2"/>
      <c r="R253" s="335"/>
      <c r="S253" s="335"/>
      <c r="T253" s="335"/>
      <c r="U253" s="335"/>
      <c r="V253" s="335"/>
      <c r="W253" s="335"/>
      <c r="X253" s="335"/>
      <c r="Y253" s="336"/>
      <c r="Z253" s="165"/>
    </row>
    <row r="254" spans="1:26" ht="20.100000000000001" customHeight="1" x14ac:dyDescent="0.15">
      <c r="B254" s="165"/>
      <c r="E254" s="328"/>
      <c r="F254" s="329"/>
      <c r="G254" s="330"/>
      <c r="H254" s="331" t="s">
        <v>131</v>
      </c>
      <c r="I254" s="332"/>
      <c r="J254" s="333" t="s">
        <v>512</v>
      </c>
      <c r="K254" s="333"/>
      <c r="L254" s="333"/>
      <c r="M254" s="333"/>
      <c r="N254" s="333"/>
      <c r="O254" s="333"/>
      <c r="P254" s="334"/>
      <c r="Q254" s="2"/>
      <c r="R254" s="335"/>
      <c r="S254" s="335"/>
      <c r="T254" s="335"/>
      <c r="U254" s="335"/>
      <c r="V254" s="335"/>
      <c r="W254" s="335"/>
      <c r="X254" s="335"/>
      <c r="Y254" s="336"/>
      <c r="Z254" s="165"/>
    </row>
    <row r="255" spans="1:26" ht="20.100000000000001" customHeight="1" x14ac:dyDescent="0.15">
      <c r="B255" s="165"/>
      <c r="E255" s="328"/>
      <c r="F255" s="329"/>
      <c r="G255" s="330"/>
      <c r="H255" s="331" t="s">
        <v>132</v>
      </c>
      <c r="I255" s="332"/>
      <c r="J255" s="333" t="s">
        <v>211</v>
      </c>
      <c r="K255" s="333"/>
      <c r="L255" s="333"/>
      <c r="M255" s="333"/>
      <c r="N255" s="333"/>
      <c r="O255" s="333"/>
      <c r="P255" s="334"/>
      <c r="Q255" s="2"/>
      <c r="R255" s="335"/>
      <c r="S255" s="335"/>
      <c r="T255" s="335"/>
      <c r="U255" s="335"/>
      <c r="V255" s="335"/>
      <c r="W255" s="335"/>
      <c r="X255" s="335"/>
      <c r="Y255" s="336"/>
      <c r="Z255" s="165"/>
    </row>
    <row r="256" spans="1:26" ht="20.100000000000001" customHeight="1" x14ac:dyDescent="0.15">
      <c r="B256" s="165"/>
      <c r="E256" s="328"/>
      <c r="F256" s="329"/>
      <c r="G256" s="330"/>
      <c r="H256" s="331" t="s">
        <v>133</v>
      </c>
      <c r="I256" s="332"/>
      <c r="J256" s="333" t="s">
        <v>212</v>
      </c>
      <c r="K256" s="333"/>
      <c r="L256" s="333"/>
      <c r="M256" s="333"/>
      <c r="N256" s="333"/>
      <c r="O256" s="333"/>
      <c r="P256" s="334"/>
      <c r="Q256" s="2"/>
      <c r="R256" s="335"/>
      <c r="S256" s="335"/>
      <c r="T256" s="335"/>
      <c r="U256" s="335"/>
      <c r="V256" s="335"/>
      <c r="W256" s="335"/>
      <c r="X256" s="335"/>
      <c r="Y256" s="336"/>
      <c r="Z256" s="165"/>
    </row>
    <row r="257" spans="1:26" ht="20.100000000000001" customHeight="1" x14ac:dyDescent="0.15">
      <c r="B257" s="165"/>
      <c r="E257" s="328"/>
      <c r="F257" s="329"/>
      <c r="G257" s="330"/>
      <c r="H257" s="331" t="s">
        <v>134</v>
      </c>
      <c r="I257" s="332"/>
      <c r="J257" s="333" t="s">
        <v>213</v>
      </c>
      <c r="K257" s="333"/>
      <c r="L257" s="333"/>
      <c r="M257" s="333"/>
      <c r="N257" s="333"/>
      <c r="O257" s="333"/>
      <c r="P257" s="334"/>
      <c r="Q257" s="2"/>
      <c r="R257" s="335"/>
      <c r="S257" s="335"/>
      <c r="T257" s="335"/>
      <c r="U257" s="335"/>
      <c r="V257" s="335"/>
      <c r="W257" s="335"/>
      <c r="X257" s="335"/>
      <c r="Y257" s="336"/>
      <c r="Z257" s="165"/>
    </row>
    <row r="258" spans="1:26" ht="20.100000000000001" customHeight="1" x14ac:dyDescent="0.15">
      <c r="B258" s="165"/>
      <c r="E258" s="328"/>
      <c r="F258" s="329"/>
      <c r="G258" s="330"/>
      <c r="H258" s="331" t="s">
        <v>135</v>
      </c>
      <c r="I258" s="332"/>
      <c r="J258" s="333" t="s">
        <v>161</v>
      </c>
      <c r="K258" s="333"/>
      <c r="L258" s="333"/>
      <c r="M258" s="333"/>
      <c r="N258" s="333"/>
      <c r="O258" s="333"/>
      <c r="P258" s="334"/>
      <c r="Q258" s="2"/>
      <c r="R258" s="335"/>
      <c r="S258" s="335"/>
      <c r="T258" s="335"/>
      <c r="U258" s="335"/>
      <c r="V258" s="335"/>
      <c r="W258" s="335"/>
      <c r="X258" s="335"/>
      <c r="Y258" s="336"/>
      <c r="Z258" s="165"/>
    </row>
    <row r="259" spans="1:26" ht="20.100000000000001" customHeight="1" x14ac:dyDescent="0.15">
      <c r="B259" s="165"/>
      <c r="E259" s="328"/>
      <c r="F259" s="329"/>
      <c r="G259" s="330"/>
      <c r="H259" s="331" t="s">
        <v>136</v>
      </c>
      <c r="I259" s="332"/>
      <c r="J259" s="333" t="s">
        <v>214</v>
      </c>
      <c r="K259" s="333"/>
      <c r="L259" s="333"/>
      <c r="M259" s="333"/>
      <c r="N259" s="333"/>
      <c r="O259" s="333"/>
      <c r="P259" s="334"/>
      <c r="Q259" s="2"/>
      <c r="R259" s="335"/>
      <c r="S259" s="335"/>
      <c r="T259" s="335"/>
      <c r="U259" s="335"/>
      <c r="V259" s="335"/>
      <c r="W259" s="335"/>
      <c r="X259" s="335"/>
      <c r="Y259" s="336"/>
      <c r="Z259" s="165"/>
    </row>
    <row r="260" spans="1:26" ht="20.100000000000001" customHeight="1" x14ac:dyDescent="0.15">
      <c r="B260" s="165"/>
      <c r="E260" s="328"/>
      <c r="F260" s="329"/>
      <c r="G260" s="330"/>
      <c r="H260" s="331" t="s">
        <v>137</v>
      </c>
      <c r="I260" s="332"/>
      <c r="J260" s="333" t="s">
        <v>215</v>
      </c>
      <c r="K260" s="333"/>
      <c r="L260" s="333"/>
      <c r="M260" s="333"/>
      <c r="N260" s="333"/>
      <c r="O260" s="333"/>
      <c r="P260" s="334"/>
      <c r="Q260" s="2"/>
      <c r="R260" s="335"/>
      <c r="S260" s="335"/>
      <c r="T260" s="335"/>
      <c r="U260" s="335"/>
      <c r="V260" s="335"/>
      <c r="W260" s="335"/>
      <c r="X260" s="335"/>
      <c r="Y260" s="336"/>
      <c r="Z260" s="165"/>
    </row>
    <row r="261" spans="1:26" ht="20.100000000000001" customHeight="1" x14ac:dyDescent="0.15">
      <c r="B261" s="165"/>
      <c r="E261" s="328"/>
      <c r="F261" s="329"/>
      <c r="G261" s="330"/>
      <c r="H261" s="331" t="s">
        <v>138</v>
      </c>
      <c r="I261" s="332"/>
      <c r="J261" s="333" t="s">
        <v>216</v>
      </c>
      <c r="K261" s="333"/>
      <c r="L261" s="333"/>
      <c r="M261" s="333"/>
      <c r="N261" s="333"/>
      <c r="O261" s="333"/>
      <c r="P261" s="334"/>
      <c r="Q261" s="2"/>
      <c r="R261" s="335"/>
      <c r="S261" s="335"/>
      <c r="T261" s="335"/>
      <c r="U261" s="335"/>
      <c r="V261" s="335"/>
      <c r="W261" s="335"/>
      <c r="X261" s="335"/>
      <c r="Y261" s="336"/>
      <c r="Z261" s="165"/>
    </row>
    <row r="262" spans="1:26" ht="30" customHeight="1" x14ac:dyDescent="0.15">
      <c r="B262" s="165"/>
      <c r="E262" s="328"/>
      <c r="F262" s="329"/>
      <c r="G262" s="330"/>
      <c r="H262" s="331" t="s">
        <v>139</v>
      </c>
      <c r="I262" s="332"/>
      <c r="J262" s="333" t="s">
        <v>217</v>
      </c>
      <c r="K262" s="333"/>
      <c r="L262" s="333"/>
      <c r="M262" s="333"/>
      <c r="N262" s="333"/>
      <c r="O262" s="333"/>
      <c r="P262" s="334"/>
      <c r="Q262" s="2"/>
      <c r="R262" s="335"/>
      <c r="S262" s="335"/>
      <c r="T262" s="335"/>
      <c r="U262" s="335"/>
      <c r="V262" s="335"/>
      <c r="W262" s="335"/>
      <c r="X262" s="335"/>
      <c r="Y262" s="336"/>
      <c r="Z262" s="165"/>
    </row>
    <row r="263" spans="1:26" ht="20.100000000000001" customHeight="1" x14ac:dyDescent="0.15">
      <c r="B263" s="165"/>
      <c r="E263" s="328"/>
      <c r="F263" s="329"/>
      <c r="G263" s="330"/>
      <c r="H263" s="331" t="s">
        <v>140</v>
      </c>
      <c r="I263" s="332"/>
      <c r="J263" s="333" t="s">
        <v>513</v>
      </c>
      <c r="K263" s="333"/>
      <c r="L263" s="333"/>
      <c r="M263" s="333"/>
      <c r="N263" s="333"/>
      <c r="O263" s="333"/>
      <c r="P263" s="334"/>
      <c r="Q263" s="2"/>
      <c r="R263" s="335"/>
      <c r="S263" s="335"/>
      <c r="T263" s="335"/>
      <c r="U263" s="335"/>
      <c r="V263" s="335"/>
      <c r="W263" s="335"/>
      <c r="X263" s="335"/>
      <c r="Y263" s="336"/>
      <c r="Z263" s="165"/>
    </row>
    <row r="264" spans="1:26" ht="20.100000000000001" customHeight="1" x14ac:dyDescent="0.15">
      <c r="B264" s="165"/>
      <c r="E264" s="328"/>
      <c r="F264" s="329"/>
      <c r="G264" s="330"/>
      <c r="H264" s="331" t="s">
        <v>141</v>
      </c>
      <c r="I264" s="332"/>
      <c r="J264" s="333" t="s">
        <v>514</v>
      </c>
      <c r="K264" s="333"/>
      <c r="L264" s="333"/>
      <c r="M264" s="333"/>
      <c r="N264" s="333"/>
      <c r="O264" s="333"/>
      <c r="P264" s="334"/>
      <c r="Q264" s="2"/>
      <c r="R264" s="335"/>
      <c r="S264" s="335"/>
      <c r="T264" s="335"/>
      <c r="U264" s="335"/>
      <c r="V264" s="335"/>
      <c r="W264" s="335"/>
      <c r="X264" s="335"/>
      <c r="Y264" s="336"/>
      <c r="Z264" s="165"/>
    </row>
    <row r="265" spans="1:26" ht="20.100000000000001" customHeight="1" x14ac:dyDescent="0.15">
      <c r="B265" s="165"/>
      <c r="E265" s="328"/>
      <c r="F265" s="329"/>
      <c r="G265" s="330"/>
      <c r="H265" s="331" t="s">
        <v>142</v>
      </c>
      <c r="I265" s="332"/>
      <c r="J265" s="333" t="s">
        <v>119</v>
      </c>
      <c r="K265" s="333"/>
      <c r="L265" s="333"/>
      <c r="M265" s="333"/>
      <c r="N265" s="333"/>
      <c r="O265" s="333"/>
      <c r="P265" s="334"/>
      <c r="Q265" s="2"/>
      <c r="R265" s="335"/>
      <c r="S265" s="335"/>
      <c r="T265" s="335"/>
      <c r="U265" s="335"/>
      <c r="V265" s="335"/>
      <c r="W265" s="335"/>
      <c r="X265" s="335"/>
      <c r="Y265" s="336"/>
      <c r="Z265" s="165"/>
    </row>
    <row r="266" spans="1:26" ht="20.100000000000001" customHeight="1" x14ac:dyDescent="0.15">
      <c r="B266" s="165"/>
      <c r="E266" s="328"/>
      <c r="F266" s="329"/>
      <c r="G266" s="330"/>
      <c r="H266" s="331" t="s">
        <v>143</v>
      </c>
      <c r="I266" s="332"/>
      <c r="J266" s="333" t="s">
        <v>218</v>
      </c>
      <c r="K266" s="333"/>
      <c r="L266" s="333"/>
      <c r="M266" s="333"/>
      <c r="N266" s="333"/>
      <c r="O266" s="333"/>
      <c r="P266" s="334"/>
      <c r="Q266" s="2"/>
      <c r="R266" s="335"/>
      <c r="S266" s="335"/>
      <c r="T266" s="335"/>
      <c r="U266" s="335"/>
      <c r="V266" s="335"/>
      <c r="W266" s="335"/>
      <c r="X266" s="335"/>
      <c r="Y266" s="336"/>
      <c r="Z266" s="165"/>
    </row>
    <row r="267" spans="1:26" ht="20.100000000000001" customHeight="1" x14ac:dyDescent="0.15">
      <c r="B267" s="165"/>
      <c r="E267" s="328"/>
      <c r="F267" s="329"/>
      <c r="G267" s="330"/>
      <c r="H267" s="331" t="s">
        <v>144</v>
      </c>
      <c r="I267" s="332"/>
      <c r="J267" s="333" t="s">
        <v>162</v>
      </c>
      <c r="K267" s="333"/>
      <c r="L267" s="333"/>
      <c r="M267" s="333"/>
      <c r="N267" s="333"/>
      <c r="O267" s="333"/>
      <c r="P267" s="334"/>
      <c r="Q267" s="2"/>
      <c r="R267" s="335"/>
      <c r="S267" s="335"/>
      <c r="T267" s="335"/>
      <c r="U267" s="335"/>
      <c r="V267" s="335"/>
      <c r="W267" s="335"/>
      <c r="X267" s="335"/>
      <c r="Y267" s="336"/>
      <c r="Z267" s="165"/>
    </row>
    <row r="268" spans="1:26" ht="20.100000000000001" customHeight="1" x14ac:dyDescent="0.15">
      <c r="B268" s="165"/>
      <c r="E268" s="328"/>
      <c r="F268" s="329"/>
      <c r="G268" s="330"/>
      <c r="H268" s="331" t="s">
        <v>145</v>
      </c>
      <c r="I268" s="332"/>
      <c r="J268" s="333" t="s">
        <v>219</v>
      </c>
      <c r="K268" s="333"/>
      <c r="L268" s="333"/>
      <c r="M268" s="333"/>
      <c r="N268" s="333"/>
      <c r="O268" s="333"/>
      <c r="P268" s="334"/>
      <c r="Q268" s="2"/>
      <c r="R268" s="335"/>
      <c r="S268" s="335"/>
      <c r="T268" s="335"/>
      <c r="U268" s="335"/>
      <c r="V268" s="335"/>
      <c r="W268" s="335"/>
      <c r="X268" s="335"/>
      <c r="Y268" s="336"/>
      <c r="Z268" s="165"/>
    </row>
    <row r="269" spans="1:26" ht="20.100000000000001" customHeight="1" x14ac:dyDescent="0.15">
      <c r="B269" s="165"/>
      <c r="E269" s="328"/>
      <c r="F269" s="329"/>
      <c r="G269" s="330"/>
      <c r="H269" s="331" t="s">
        <v>146</v>
      </c>
      <c r="I269" s="332"/>
      <c r="J269" s="333" t="s">
        <v>220</v>
      </c>
      <c r="K269" s="333"/>
      <c r="L269" s="333"/>
      <c r="M269" s="333"/>
      <c r="N269" s="333"/>
      <c r="O269" s="333"/>
      <c r="P269" s="334"/>
      <c r="Q269" s="2"/>
      <c r="R269" s="335"/>
      <c r="S269" s="335"/>
      <c r="T269" s="335"/>
      <c r="U269" s="335"/>
      <c r="V269" s="335"/>
      <c r="W269" s="335"/>
      <c r="X269" s="335"/>
      <c r="Y269" s="336"/>
      <c r="Z269" s="165"/>
    </row>
    <row r="270" spans="1:26" ht="20.100000000000001" customHeight="1" x14ac:dyDescent="0.15">
      <c r="B270" s="165"/>
      <c r="E270" s="328"/>
      <c r="F270" s="329"/>
      <c r="G270" s="330"/>
      <c r="H270" s="331" t="s">
        <v>147</v>
      </c>
      <c r="I270" s="332"/>
      <c r="J270" s="333" t="s">
        <v>221</v>
      </c>
      <c r="K270" s="333"/>
      <c r="L270" s="333"/>
      <c r="M270" s="333"/>
      <c r="N270" s="333"/>
      <c r="O270" s="333"/>
      <c r="P270" s="334"/>
      <c r="Q270" s="2"/>
      <c r="R270" s="335"/>
      <c r="S270" s="335"/>
      <c r="T270" s="335"/>
      <c r="U270" s="335"/>
      <c r="V270" s="335"/>
      <c r="W270" s="335"/>
      <c r="X270" s="335"/>
      <c r="Y270" s="336"/>
      <c r="Z270" s="165"/>
    </row>
    <row r="271" spans="1:26" ht="20.100000000000001" customHeight="1" x14ac:dyDescent="0.15">
      <c r="A271" s="108"/>
      <c r="B271" s="337"/>
      <c r="C271" s="122"/>
      <c r="D271" s="122"/>
      <c r="E271" s="328"/>
      <c r="F271" s="329"/>
      <c r="G271" s="330"/>
      <c r="H271" s="331" t="s">
        <v>148</v>
      </c>
      <c r="I271" s="332"/>
      <c r="J271" s="333" t="s">
        <v>222</v>
      </c>
      <c r="K271" s="333"/>
      <c r="L271" s="333"/>
      <c r="M271" s="333"/>
      <c r="N271" s="333"/>
      <c r="O271" s="333"/>
      <c r="P271" s="334"/>
      <c r="Q271" s="2"/>
      <c r="R271" s="335"/>
      <c r="S271" s="335"/>
      <c r="T271" s="335"/>
      <c r="U271" s="335"/>
      <c r="V271" s="335"/>
      <c r="W271" s="335"/>
      <c r="X271" s="335"/>
      <c r="Y271" s="336"/>
      <c r="Z271" s="121"/>
    </row>
    <row r="272" spans="1:26" ht="20.100000000000001" customHeight="1" x14ac:dyDescent="0.15">
      <c r="B272" s="165"/>
      <c r="C272" s="133"/>
      <c r="E272" s="328"/>
      <c r="F272" s="329"/>
      <c r="G272" s="330"/>
      <c r="H272" s="331" t="s">
        <v>149</v>
      </c>
      <c r="I272" s="332"/>
      <c r="J272" s="333" t="s">
        <v>223</v>
      </c>
      <c r="K272" s="333"/>
      <c r="L272" s="333"/>
      <c r="M272" s="333"/>
      <c r="N272" s="333"/>
      <c r="O272" s="333"/>
      <c r="P272" s="334"/>
      <c r="Q272" s="2"/>
      <c r="R272" s="335"/>
      <c r="S272" s="335"/>
      <c r="T272" s="335"/>
      <c r="U272" s="335"/>
      <c r="V272" s="335"/>
      <c r="W272" s="335"/>
      <c r="X272" s="335"/>
      <c r="Y272" s="336"/>
      <c r="Z272" s="165"/>
    </row>
    <row r="273" spans="1:26" ht="20.100000000000001" customHeight="1" x14ac:dyDescent="0.15">
      <c r="B273" s="165"/>
      <c r="E273" s="328"/>
      <c r="F273" s="329"/>
      <c r="G273" s="330"/>
      <c r="H273" s="331" t="s">
        <v>150</v>
      </c>
      <c r="I273" s="332"/>
      <c r="J273" s="333" t="s">
        <v>224</v>
      </c>
      <c r="K273" s="333"/>
      <c r="L273" s="333"/>
      <c r="M273" s="333"/>
      <c r="N273" s="333"/>
      <c r="O273" s="333"/>
      <c r="P273" s="334"/>
      <c r="Q273" s="2"/>
      <c r="R273" s="335"/>
      <c r="S273" s="335"/>
      <c r="T273" s="335"/>
      <c r="U273" s="335"/>
      <c r="V273" s="335"/>
      <c r="W273" s="335"/>
      <c r="X273" s="335"/>
      <c r="Y273" s="336"/>
      <c r="Z273" s="165"/>
    </row>
    <row r="274" spans="1:26" ht="20.100000000000001" customHeight="1" x14ac:dyDescent="0.15">
      <c r="B274" s="165"/>
      <c r="E274" s="328"/>
      <c r="F274" s="329"/>
      <c r="G274" s="330"/>
      <c r="H274" s="331" t="s">
        <v>151</v>
      </c>
      <c r="I274" s="332"/>
      <c r="J274" s="333" t="s">
        <v>500</v>
      </c>
      <c r="K274" s="333"/>
      <c r="L274" s="333"/>
      <c r="M274" s="333"/>
      <c r="N274" s="333"/>
      <c r="O274" s="333"/>
      <c r="P274" s="334"/>
      <c r="Q274" s="2"/>
      <c r="R274" s="335"/>
      <c r="S274" s="335"/>
      <c r="T274" s="335"/>
      <c r="U274" s="335"/>
      <c r="V274" s="335"/>
      <c r="W274" s="335"/>
      <c r="X274" s="335"/>
      <c r="Y274" s="336"/>
      <c r="Z274" s="165"/>
    </row>
    <row r="275" spans="1:26" ht="20.100000000000001" customHeight="1" x14ac:dyDescent="0.15">
      <c r="B275" s="165"/>
      <c r="E275" s="328"/>
      <c r="F275" s="329"/>
      <c r="G275" s="330"/>
      <c r="H275" s="331" t="s">
        <v>152</v>
      </c>
      <c r="I275" s="332"/>
      <c r="J275" s="333" t="s">
        <v>515</v>
      </c>
      <c r="K275" s="333"/>
      <c r="L275" s="333"/>
      <c r="M275" s="333"/>
      <c r="N275" s="333"/>
      <c r="O275" s="333"/>
      <c r="P275" s="334"/>
      <c r="Q275" s="2"/>
      <c r="R275" s="335"/>
      <c r="S275" s="335"/>
      <c r="T275" s="335"/>
      <c r="U275" s="335"/>
      <c r="V275" s="335"/>
      <c r="W275" s="335"/>
      <c r="X275" s="335"/>
      <c r="Y275" s="336"/>
      <c r="Z275" s="165"/>
    </row>
    <row r="276" spans="1:26" ht="20.100000000000001" customHeight="1" x14ac:dyDescent="0.15">
      <c r="B276" s="165"/>
      <c r="E276" s="328"/>
      <c r="F276" s="329"/>
      <c r="G276" s="330"/>
      <c r="H276" s="331" t="s">
        <v>153</v>
      </c>
      <c r="I276" s="332"/>
      <c r="J276" s="333" t="s">
        <v>516</v>
      </c>
      <c r="K276" s="333"/>
      <c r="L276" s="333"/>
      <c r="M276" s="333"/>
      <c r="N276" s="333"/>
      <c r="O276" s="333"/>
      <c r="P276" s="334"/>
      <c r="Q276" s="2"/>
      <c r="R276" s="335"/>
      <c r="S276" s="335"/>
      <c r="T276" s="335"/>
      <c r="U276" s="335"/>
      <c r="V276" s="335"/>
      <c r="W276" s="335"/>
      <c r="X276" s="335"/>
      <c r="Y276" s="336"/>
      <c r="Z276" s="165"/>
    </row>
    <row r="277" spans="1:26" ht="20.100000000000001" customHeight="1" x14ac:dyDescent="0.15">
      <c r="B277" s="165"/>
      <c r="E277" s="328"/>
      <c r="F277" s="329"/>
      <c r="G277" s="330"/>
      <c r="H277" s="331" t="s">
        <v>154</v>
      </c>
      <c r="I277" s="332"/>
      <c r="J277" s="333" t="s">
        <v>517</v>
      </c>
      <c r="K277" s="333"/>
      <c r="L277" s="333"/>
      <c r="M277" s="333"/>
      <c r="N277" s="333"/>
      <c r="O277" s="333"/>
      <c r="P277" s="334"/>
      <c r="Q277" s="2"/>
      <c r="R277" s="335"/>
      <c r="S277" s="335"/>
      <c r="T277" s="335"/>
      <c r="U277" s="335"/>
      <c r="V277" s="335"/>
      <c r="W277" s="335"/>
      <c r="X277" s="335"/>
      <c r="Y277" s="336"/>
      <c r="Z277" s="165"/>
    </row>
    <row r="278" spans="1:26" ht="30" customHeight="1" x14ac:dyDescent="0.15">
      <c r="A278" s="327">
        <f>IFERROR(IF(AND($Q278="○", TRIM($R278)=""),1001,0),3)</f>
        <v>0</v>
      </c>
      <c r="B278" s="165"/>
      <c r="E278" s="328"/>
      <c r="F278" s="329"/>
      <c r="G278" s="330"/>
      <c r="H278" s="331" t="s">
        <v>155</v>
      </c>
      <c r="I278" s="332"/>
      <c r="J278" s="333" t="s">
        <v>612</v>
      </c>
      <c r="K278" s="333"/>
      <c r="L278" s="333"/>
      <c r="M278" s="333"/>
      <c r="N278" s="333"/>
      <c r="O278" s="333"/>
      <c r="P278" s="334"/>
      <c r="Q278" s="2"/>
      <c r="R278" s="26"/>
      <c r="S278" s="27"/>
      <c r="T278" s="27"/>
      <c r="U278" s="27"/>
      <c r="V278" s="27"/>
      <c r="W278" s="27"/>
      <c r="X278" s="27"/>
      <c r="Y278" s="28"/>
      <c r="Z278" s="165"/>
    </row>
    <row r="279" spans="1:26" ht="20.100000000000001" customHeight="1" x14ac:dyDescent="0.15">
      <c r="B279" s="165"/>
      <c r="E279" s="328"/>
      <c r="F279" s="329"/>
      <c r="G279" s="330"/>
      <c r="H279" s="331" t="s">
        <v>302</v>
      </c>
      <c r="I279" s="332"/>
      <c r="J279" s="333" t="s">
        <v>225</v>
      </c>
      <c r="K279" s="333"/>
      <c r="L279" s="333"/>
      <c r="M279" s="333"/>
      <c r="N279" s="333"/>
      <c r="O279" s="333"/>
      <c r="P279" s="334"/>
      <c r="Q279" s="2"/>
      <c r="R279" s="335"/>
      <c r="S279" s="335"/>
      <c r="T279" s="335"/>
      <c r="U279" s="335"/>
      <c r="V279" s="335"/>
      <c r="W279" s="335"/>
      <c r="X279" s="335"/>
      <c r="Y279" s="336"/>
      <c r="Z279" s="165"/>
    </row>
    <row r="280" spans="1:26" ht="20.100000000000001" customHeight="1" x14ac:dyDescent="0.15">
      <c r="B280" s="165"/>
      <c r="E280" s="328"/>
      <c r="F280" s="329"/>
      <c r="G280" s="330"/>
      <c r="H280" s="331" t="s">
        <v>303</v>
      </c>
      <c r="I280" s="332"/>
      <c r="J280" s="333" t="s">
        <v>226</v>
      </c>
      <c r="K280" s="333"/>
      <c r="L280" s="333"/>
      <c r="M280" s="333"/>
      <c r="N280" s="333"/>
      <c r="O280" s="333"/>
      <c r="P280" s="334"/>
      <c r="Q280" s="2"/>
      <c r="R280" s="335"/>
      <c r="S280" s="335"/>
      <c r="T280" s="335"/>
      <c r="U280" s="335"/>
      <c r="V280" s="335"/>
      <c r="W280" s="335"/>
      <c r="X280" s="335"/>
      <c r="Y280" s="336"/>
      <c r="Z280" s="165"/>
    </row>
    <row r="281" spans="1:26" ht="20.100000000000001" customHeight="1" x14ac:dyDescent="0.15">
      <c r="B281" s="165"/>
      <c r="E281" s="328"/>
      <c r="F281" s="329"/>
      <c r="G281" s="330"/>
      <c r="H281" s="331" t="s">
        <v>304</v>
      </c>
      <c r="I281" s="332"/>
      <c r="J281" s="333" t="s">
        <v>163</v>
      </c>
      <c r="K281" s="333"/>
      <c r="L281" s="333"/>
      <c r="M281" s="333"/>
      <c r="N281" s="333"/>
      <c r="O281" s="333"/>
      <c r="P281" s="334"/>
      <c r="Q281" s="2"/>
      <c r="R281" s="335"/>
      <c r="S281" s="335"/>
      <c r="T281" s="335"/>
      <c r="U281" s="335"/>
      <c r="V281" s="335"/>
      <c r="W281" s="335"/>
      <c r="X281" s="335"/>
      <c r="Y281" s="336"/>
      <c r="Z281" s="165"/>
    </row>
    <row r="282" spans="1:26" ht="20.100000000000001" customHeight="1" x14ac:dyDescent="0.15">
      <c r="B282" s="165"/>
      <c r="E282" s="328"/>
      <c r="F282" s="329"/>
      <c r="G282" s="330"/>
      <c r="H282" s="331" t="s">
        <v>305</v>
      </c>
      <c r="I282" s="332"/>
      <c r="J282" s="333" t="s">
        <v>227</v>
      </c>
      <c r="K282" s="333"/>
      <c r="L282" s="333"/>
      <c r="M282" s="333"/>
      <c r="N282" s="333"/>
      <c r="O282" s="333"/>
      <c r="P282" s="334"/>
      <c r="Q282" s="2"/>
      <c r="R282" s="335"/>
      <c r="S282" s="335"/>
      <c r="T282" s="335"/>
      <c r="U282" s="335"/>
      <c r="V282" s="335"/>
      <c r="W282" s="335"/>
      <c r="X282" s="335"/>
      <c r="Y282" s="336"/>
      <c r="Z282" s="165"/>
    </row>
    <row r="283" spans="1:26" ht="20.100000000000001" customHeight="1" x14ac:dyDescent="0.15">
      <c r="B283" s="165"/>
      <c r="E283" s="328"/>
      <c r="F283" s="329"/>
      <c r="G283" s="330"/>
      <c r="H283" s="331" t="s">
        <v>306</v>
      </c>
      <c r="I283" s="332"/>
      <c r="J283" s="333" t="s">
        <v>617</v>
      </c>
      <c r="K283" s="333"/>
      <c r="L283" s="333"/>
      <c r="M283" s="333"/>
      <c r="N283" s="333"/>
      <c r="O283" s="333"/>
      <c r="P283" s="334"/>
      <c r="Q283" s="2"/>
      <c r="R283" s="335"/>
      <c r="S283" s="335"/>
      <c r="T283" s="335"/>
      <c r="U283" s="335"/>
      <c r="V283" s="335"/>
      <c r="W283" s="335"/>
      <c r="X283" s="335"/>
      <c r="Y283" s="336"/>
      <c r="Z283" s="165"/>
    </row>
    <row r="284" spans="1:26" ht="20.100000000000001" customHeight="1" x14ac:dyDescent="0.15">
      <c r="B284" s="165"/>
      <c r="E284" s="328"/>
      <c r="F284" s="329"/>
      <c r="G284" s="330"/>
      <c r="H284" s="331" t="s">
        <v>307</v>
      </c>
      <c r="I284" s="332"/>
      <c r="J284" s="333" t="s">
        <v>165</v>
      </c>
      <c r="K284" s="333"/>
      <c r="L284" s="333"/>
      <c r="M284" s="333"/>
      <c r="N284" s="333"/>
      <c r="O284" s="333"/>
      <c r="P284" s="334"/>
      <c r="Q284" s="2"/>
      <c r="R284" s="335"/>
      <c r="S284" s="335"/>
      <c r="T284" s="335"/>
      <c r="U284" s="335"/>
      <c r="V284" s="335"/>
      <c r="W284" s="335"/>
      <c r="X284" s="335"/>
      <c r="Y284" s="336"/>
      <c r="Z284" s="165"/>
    </row>
    <row r="285" spans="1:26" ht="20.100000000000001" customHeight="1" x14ac:dyDescent="0.15">
      <c r="B285" s="165"/>
      <c r="E285" s="328"/>
      <c r="F285" s="329"/>
      <c r="G285" s="330"/>
      <c r="H285" s="331" t="s">
        <v>308</v>
      </c>
      <c r="I285" s="332"/>
      <c r="J285" s="333" t="s">
        <v>228</v>
      </c>
      <c r="K285" s="333"/>
      <c r="L285" s="333"/>
      <c r="M285" s="333"/>
      <c r="N285" s="333"/>
      <c r="O285" s="333"/>
      <c r="P285" s="334"/>
      <c r="Q285" s="2"/>
      <c r="R285" s="335"/>
      <c r="S285" s="335"/>
      <c r="T285" s="335"/>
      <c r="U285" s="335"/>
      <c r="V285" s="335"/>
      <c r="W285" s="335"/>
      <c r="X285" s="335"/>
      <c r="Y285" s="336"/>
      <c r="Z285" s="165"/>
    </row>
    <row r="286" spans="1:26" ht="20.100000000000001" customHeight="1" x14ac:dyDescent="0.15">
      <c r="B286" s="165"/>
      <c r="E286" s="328"/>
      <c r="F286" s="329"/>
      <c r="G286" s="330"/>
      <c r="H286" s="331" t="s">
        <v>309</v>
      </c>
      <c r="I286" s="332"/>
      <c r="J286" s="333" t="s">
        <v>229</v>
      </c>
      <c r="K286" s="333"/>
      <c r="L286" s="333"/>
      <c r="M286" s="333"/>
      <c r="N286" s="333"/>
      <c r="O286" s="333"/>
      <c r="P286" s="334"/>
      <c r="Q286" s="2"/>
      <c r="R286" s="335"/>
      <c r="S286" s="335"/>
      <c r="T286" s="335"/>
      <c r="U286" s="335"/>
      <c r="V286" s="335"/>
      <c r="W286" s="335"/>
      <c r="X286" s="335"/>
      <c r="Y286" s="336"/>
      <c r="Z286" s="165"/>
    </row>
    <row r="287" spans="1:26" ht="20.100000000000001" customHeight="1" x14ac:dyDescent="0.15">
      <c r="B287" s="165"/>
      <c r="E287" s="328"/>
      <c r="F287" s="329"/>
      <c r="G287" s="330"/>
      <c r="H287" s="331" t="s">
        <v>310</v>
      </c>
      <c r="I287" s="332"/>
      <c r="J287" s="333" t="s">
        <v>230</v>
      </c>
      <c r="K287" s="333"/>
      <c r="L287" s="333"/>
      <c r="M287" s="333"/>
      <c r="N287" s="333"/>
      <c r="O287" s="333"/>
      <c r="P287" s="334"/>
      <c r="Q287" s="2"/>
      <c r="R287" s="335"/>
      <c r="S287" s="335"/>
      <c r="T287" s="335"/>
      <c r="U287" s="335"/>
      <c r="V287" s="335"/>
      <c r="W287" s="335"/>
      <c r="X287" s="335"/>
      <c r="Y287" s="336"/>
      <c r="Z287" s="165"/>
    </row>
    <row r="288" spans="1:26" ht="20.100000000000001" customHeight="1" x14ac:dyDescent="0.15">
      <c r="B288" s="165"/>
      <c r="E288" s="328"/>
      <c r="F288" s="329"/>
      <c r="G288" s="330"/>
      <c r="H288" s="331" t="s">
        <v>311</v>
      </c>
      <c r="I288" s="332"/>
      <c r="J288" s="333" t="s">
        <v>231</v>
      </c>
      <c r="K288" s="333"/>
      <c r="L288" s="333"/>
      <c r="M288" s="333"/>
      <c r="N288" s="333"/>
      <c r="O288" s="333"/>
      <c r="P288" s="334"/>
      <c r="Q288" s="2"/>
      <c r="R288" s="335"/>
      <c r="S288" s="335"/>
      <c r="T288" s="335"/>
      <c r="U288" s="335"/>
      <c r="V288" s="335"/>
      <c r="W288" s="335"/>
      <c r="X288" s="335"/>
      <c r="Y288" s="336"/>
      <c r="Z288" s="165"/>
    </row>
    <row r="289" spans="2:26" ht="20.100000000000001" customHeight="1" x14ac:dyDescent="0.15">
      <c r="B289" s="165"/>
      <c r="E289" s="328"/>
      <c r="F289" s="329"/>
      <c r="G289" s="330"/>
      <c r="H289" s="331" t="s">
        <v>312</v>
      </c>
      <c r="I289" s="332"/>
      <c r="J289" s="333" t="s">
        <v>164</v>
      </c>
      <c r="K289" s="333"/>
      <c r="L289" s="333"/>
      <c r="M289" s="333"/>
      <c r="N289" s="333"/>
      <c r="O289" s="333"/>
      <c r="P289" s="334"/>
      <c r="Q289" s="2"/>
      <c r="R289" s="335"/>
      <c r="S289" s="335"/>
      <c r="T289" s="335"/>
      <c r="U289" s="335"/>
      <c r="V289" s="335"/>
      <c r="W289" s="335"/>
      <c r="X289" s="335"/>
      <c r="Y289" s="336"/>
      <c r="Z289" s="165"/>
    </row>
    <row r="290" spans="2:26" ht="20.100000000000001" customHeight="1" x14ac:dyDescent="0.15">
      <c r="B290" s="165"/>
      <c r="E290" s="328"/>
      <c r="F290" s="329"/>
      <c r="G290" s="330"/>
      <c r="H290" s="331" t="s">
        <v>313</v>
      </c>
      <c r="I290" s="332"/>
      <c r="J290" s="333" t="s">
        <v>232</v>
      </c>
      <c r="K290" s="333"/>
      <c r="L290" s="333"/>
      <c r="M290" s="333"/>
      <c r="N290" s="333"/>
      <c r="O290" s="333"/>
      <c r="P290" s="334"/>
      <c r="Q290" s="2"/>
      <c r="R290" s="335"/>
      <c r="S290" s="335"/>
      <c r="T290" s="335"/>
      <c r="U290" s="335"/>
      <c r="V290" s="335"/>
      <c r="W290" s="335"/>
      <c r="X290" s="335"/>
      <c r="Y290" s="336"/>
      <c r="Z290" s="165"/>
    </row>
    <row r="291" spans="2:26" ht="20.100000000000001" customHeight="1" x14ac:dyDescent="0.15">
      <c r="B291" s="165"/>
      <c r="E291" s="328"/>
      <c r="F291" s="329"/>
      <c r="G291" s="330"/>
      <c r="H291" s="331" t="s">
        <v>314</v>
      </c>
      <c r="I291" s="332"/>
      <c r="J291" s="333" t="s">
        <v>501</v>
      </c>
      <c r="K291" s="333"/>
      <c r="L291" s="333"/>
      <c r="M291" s="333"/>
      <c r="N291" s="333"/>
      <c r="O291" s="333"/>
      <c r="P291" s="334"/>
      <c r="Q291" s="2"/>
      <c r="R291" s="335"/>
      <c r="S291" s="335"/>
      <c r="T291" s="335"/>
      <c r="U291" s="335"/>
      <c r="V291" s="335"/>
      <c r="W291" s="335"/>
      <c r="X291" s="335"/>
      <c r="Y291" s="336"/>
      <c r="Z291" s="165"/>
    </row>
    <row r="292" spans="2:26" ht="20.100000000000001" customHeight="1" x14ac:dyDescent="0.15">
      <c r="B292" s="165"/>
      <c r="E292" s="328"/>
      <c r="F292" s="329"/>
      <c r="G292" s="330"/>
      <c r="H292" s="331" t="s">
        <v>315</v>
      </c>
      <c r="I292" s="332"/>
      <c r="J292" s="333" t="s">
        <v>169</v>
      </c>
      <c r="K292" s="333"/>
      <c r="L292" s="333"/>
      <c r="M292" s="333"/>
      <c r="N292" s="333"/>
      <c r="O292" s="333"/>
      <c r="P292" s="334"/>
      <c r="Q292" s="2"/>
      <c r="R292" s="335"/>
      <c r="S292" s="335"/>
      <c r="T292" s="335"/>
      <c r="U292" s="335"/>
      <c r="V292" s="335"/>
      <c r="W292" s="335"/>
      <c r="X292" s="335"/>
      <c r="Y292" s="336"/>
      <c r="Z292" s="165"/>
    </row>
    <row r="293" spans="2:26" ht="20.100000000000001" customHeight="1" x14ac:dyDescent="0.15">
      <c r="B293" s="165"/>
      <c r="E293" s="328"/>
      <c r="F293" s="329"/>
      <c r="G293" s="330"/>
      <c r="H293" s="331" t="s">
        <v>316</v>
      </c>
      <c r="I293" s="332"/>
      <c r="J293" s="333" t="s">
        <v>170</v>
      </c>
      <c r="K293" s="333"/>
      <c r="L293" s="333"/>
      <c r="M293" s="333"/>
      <c r="N293" s="333"/>
      <c r="O293" s="333"/>
      <c r="P293" s="334"/>
      <c r="Q293" s="2"/>
      <c r="R293" s="335"/>
      <c r="S293" s="335"/>
      <c r="T293" s="335"/>
      <c r="U293" s="335"/>
      <c r="V293" s="335"/>
      <c r="W293" s="335"/>
      <c r="X293" s="335"/>
      <c r="Y293" s="336"/>
      <c r="Z293" s="165"/>
    </row>
    <row r="294" spans="2:26" ht="20.100000000000001" customHeight="1" x14ac:dyDescent="0.15">
      <c r="B294" s="165"/>
      <c r="E294" s="328"/>
      <c r="F294" s="329"/>
      <c r="G294" s="330"/>
      <c r="H294" s="331" t="s">
        <v>317</v>
      </c>
      <c r="I294" s="332"/>
      <c r="J294" s="333" t="s">
        <v>166</v>
      </c>
      <c r="K294" s="333"/>
      <c r="L294" s="333"/>
      <c r="M294" s="333"/>
      <c r="N294" s="333"/>
      <c r="O294" s="333"/>
      <c r="P294" s="334"/>
      <c r="Q294" s="2"/>
      <c r="R294" s="335"/>
      <c r="S294" s="335"/>
      <c r="T294" s="335"/>
      <c r="U294" s="335"/>
      <c r="V294" s="335"/>
      <c r="W294" s="335"/>
      <c r="X294" s="335"/>
      <c r="Y294" s="336"/>
      <c r="Z294" s="165"/>
    </row>
    <row r="295" spans="2:26" ht="20.100000000000001" customHeight="1" x14ac:dyDescent="0.15">
      <c r="B295" s="165"/>
      <c r="E295" s="328"/>
      <c r="F295" s="329"/>
      <c r="G295" s="330"/>
      <c r="H295" s="331" t="s">
        <v>318</v>
      </c>
      <c r="I295" s="332"/>
      <c r="J295" s="333" t="s">
        <v>167</v>
      </c>
      <c r="K295" s="333"/>
      <c r="L295" s="333"/>
      <c r="M295" s="333"/>
      <c r="N295" s="333"/>
      <c r="O295" s="333"/>
      <c r="P295" s="334"/>
      <c r="Q295" s="2"/>
      <c r="R295" s="335"/>
      <c r="S295" s="335"/>
      <c r="T295" s="335"/>
      <c r="U295" s="335"/>
      <c r="V295" s="335"/>
      <c r="W295" s="335"/>
      <c r="X295" s="335"/>
      <c r="Y295" s="336"/>
      <c r="Z295" s="165"/>
    </row>
    <row r="296" spans="2:26" ht="20.100000000000001" customHeight="1" x14ac:dyDescent="0.15">
      <c r="B296" s="165"/>
      <c r="E296" s="328"/>
      <c r="F296" s="329"/>
      <c r="G296" s="330"/>
      <c r="H296" s="331" t="s">
        <v>319</v>
      </c>
      <c r="I296" s="332"/>
      <c r="J296" s="333" t="s">
        <v>168</v>
      </c>
      <c r="K296" s="333"/>
      <c r="L296" s="333"/>
      <c r="M296" s="333"/>
      <c r="N296" s="333"/>
      <c r="O296" s="333"/>
      <c r="P296" s="334"/>
      <c r="Q296" s="2"/>
      <c r="R296" s="335"/>
      <c r="S296" s="335"/>
      <c r="T296" s="335"/>
      <c r="U296" s="335"/>
      <c r="V296" s="335"/>
      <c r="W296" s="335"/>
      <c r="X296" s="335"/>
      <c r="Y296" s="336"/>
      <c r="Z296" s="165"/>
    </row>
    <row r="297" spans="2:26" ht="20.100000000000001" customHeight="1" x14ac:dyDescent="0.15">
      <c r="B297" s="165"/>
      <c r="E297" s="328"/>
      <c r="F297" s="329"/>
      <c r="G297" s="330"/>
      <c r="H297" s="331" t="s">
        <v>320</v>
      </c>
      <c r="I297" s="332"/>
      <c r="J297" s="333" t="s">
        <v>233</v>
      </c>
      <c r="K297" s="333"/>
      <c r="L297" s="333"/>
      <c r="M297" s="333"/>
      <c r="N297" s="333"/>
      <c r="O297" s="333"/>
      <c r="P297" s="334"/>
      <c r="Q297" s="2"/>
      <c r="R297" s="335"/>
      <c r="S297" s="335"/>
      <c r="T297" s="335"/>
      <c r="U297" s="335"/>
      <c r="V297" s="335"/>
      <c r="W297" s="335"/>
      <c r="X297" s="335"/>
      <c r="Y297" s="336"/>
      <c r="Z297" s="165"/>
    </row>
    <row r="298" spans="2:26" ht="20.100000000000001" customHeight="1" x14ac:dyDescent="0.15">
      <c r="B298" s="165"/>
      <c r="E298" s="328"/>
      <c r="F298" s="329"/>
      <c r="G298" s="330"/>
      <c r="H298" s="331" t="s">
        <v>321</v>
      </c>
      <c r="I298" s="332"/>
      <c r="J298" s="333" t="s">
        <v>234</v>
      </c>
      <c r="K298" s="333"/>
      <c r="L298" s="333"/>
      <c r="M298" s="333"/>
      <c r="N298" s="333"/>
      <c r="O298" s="333"/>
      <c r="P298" s="334"/>
      <c r="Q298" s="2"/>
      <c r="R298" s="335"/>
      <c r="S298" s="335"/>
      <c r="T298" s="335"/>
      <c r="U298" s="335"/>
      <c r="V298" s="335"/>
      <c r="W298" s="335"/>
      <c r="X298" s="335"/>
      <c r="Y298" s="336"/>
      <c r="Z298" s="165"/>
    </row>
    <row r="299" spans="2:26" ht="20.100000000000001" customHeight="1" x14ac:dyDescent="0.15">
      <c r="B299" s="165"/>
      <c r="E299" s="328"/>
      <c r="F299" s="329"/>
      <c r="G299" s="330"/>
      <c r="H299" s="331" t="s">
        <v>322</v>
      </c>
      <c r="I299" s="332"/>
      <c r="J299" s="333" t="s">
        <v>171</v>
      </c>
      <c r="K299" s="333"/>
      <c r="L299" s="333"/>
      <c r="M299" s="333"/>
      <c r="N299" s="333"/>
      <c r="O299" s="333"/>
      <c r="P299" s="334"/>
      <c r="Q299" s="2"/>
      <c r="R299" s="335"/>
      <c r="S299" s="335"/>
      <c r="T299" s="335"/>
      <c r="U299" s="335"/>
      <c r="V299" s="335"/>
      <c r="W299" s="335"/>
      <c r="X299" s="335"/>
      <c r="Y299" s="336"/>
      <c r="Z299" s="165"/>
    </row>
    <row r="300" spans="2:26" ht="20.100000000000001" customHeight="1" x14ac:dyDescent="0.15">
      <c r="B300" s="165"/>
      <c r="E300" s="328"/>
      <c r="F300" s="329"/>
      <c r="G300" s="330"/>
      <c r="H300" s="331" t="s">
        <v>323</v>
      </c>
      <c r="I300" s="332"/>
      <c r="J300" s="333" t="s">
        <v>172</v>
      </c>
      <c r="K300" s="333"/>
      <c r="L300" s="333"/>
      <c r="M300" s="333"/>
      <c r="N300" s="333"/>
      <c r="O300" s="333"/>
      <c r="P300" s="334"/>
      <c r="Q300" s="2"/>
      <c r="R300" s="335"/>
      <c r="S300" s="335"/>
      <c r="T300" s="335"/>
      <c r="U300" s="335"/>
      <c r="V300" s="335"/>
      <c r="W300" s="335"/>
      <c r="X300" s="335"/>
      <c r="Y300" s="336"/>
      <c r="Z300" s="165"/>
    </row>
    <row r="301" spans="2:26" ht="20.100000000000001" customHeight="1" x14ac:dyDescent="0.15">
      <c r="B301" s="165"/>
      <c r="E301" s="328"/>
      <c r="F301" s="329"/>
      <c r="G301" s="330"/>
      <c r="H301" s="331" t="s">
        <v>324</v>
      </c>
      <c r="I301" s="332"/>
      <c r="J301" s="333" t="s">
        <v>120</v>
      </c>
      <c r="K301" s="333"/>
      <c r="L301" s="333"/>
      <c r="M301" s="333"/>
      <c r="N301" s="333"/>
      <c r="O301" s="333"/>
      <c r="P301" s="334"/>
      <c r="Q301" s="2"/>
      <c r="R301" s="335"/>
      <c r="S301" s="335"/>
      <c r="T301" s="335"/>
      <c r="U301" s="335"/>
      <c r="V301" s="335"/>
      <c r="W301" s="335"/>
      <c r="X301" s="335"/>
      <c r="Y301" s="336"/>
      <c r="Z301" s="165"/>
    </row>
    <row r="302" spans="2:26" ht="20.100000000000001" customHeight="1" x14ac:dyDescent="0.15">
      <c r="B302" s="165"/>
      <c r="E302" s="328"/>
      <c r="F302" s="329"/>
      <c r="G302" s="330"/>
      <c r="H302" s="331" t="s">
        <v>325</v>
      </c>
      <c r="I302" s="332"/>
      <c r="J302" s="333" t="s">
        <v>173</v>
      </c>
      <c r="K302" s="333"/>
      <c r="L302" s="333"/>
      <c r="M302" s="333"/>
      <c r="N302" s="333"/>
      <c r="O302" s="333"/>
      <c r="P302" s="334"/>
      <c r="Q302" s="2"/>
      <c r="R302" s="335"/>
      <c r="S302" s="335"/>
      <c r="T302" s="335"/>
      <c r="U302" s="335"/>
      <c r="V302" s="335"/>
      <c r="W302" s="335"/>
      <c r="X302" s="335"/>
      <c r="Y302" s="336"/>
      <c r="Z302" s="165"/>
    </row>
    <row r="303" spans="2:26" ht="20.100000000000001" customHeight="1" x14ac:dyDescent="0.15">
      <c r="B303" s="165"/>
      <c r="E303" s="328"/>
      <c r="F303" s="329"/>
      <c r="G303" s="330"/>
      <c r="H303" s="331" t="s">
        <v>326</v>
      </c>
      <c r="I303" s="332"/>
      <c r="J303" s="333" t="s">
        <v>174</v>
      </c>
      <c r="K303" s="333"/>
      <c r="L303" s="333"/>
      <c r="M303" s="333"/>
      <c r="N303" s="333"/>
      <c r="O303" s="333"/>
      <c r="P303" s="334"/>
      <c r="Q303" s="2"/>
      <c r="R303" s="335"/>
      <c r="S303" s="335"/>
      <c r="T303" s="335"/>
      <c r="U303" s="335"/>
      <c r="V303" s="335"/>
      <c r="W303" s="335"/>
      <c r="X303" s="335"/>
      <c r="Y303" s="336"/>
      <c r="Z303" s="165"/>
    </row>
    <row r="304" spans="2:26" ht="20.100000000000001" customHeight="1" x14ac:dyDescent="0.15">
      <c r="B304" s="165"/>
      <c r="E304" s="328"/>
      <c r="F304" s="329"/>
      <c r="G304" s="330"/>
      <c r="H304" s="331" t="s">
        <v>327</v>
      </c>
      <c r="I304" s="332"/>
      <c r="J304" s="333" t="s">
        <v>175</v>
      </c>
      <c r="K304" s="333"/>
      <c r="L304" s="333"/>
      <c r="M304" s="333"/>
      <c r="N304" s="333"/>
      <c r="O304" s="333"/>
      <c r="P304" s="334"/>
      <c r="Q304" s="2"/>
      <c r="R304" s="335"/>
      <c r="S304" s="335"/>
      <c r="T304" s="335"/>
      <c r="U304" s="335"/>
      <c r="V304" s="335"/>
      <c r="W304" s="335"/>
      <c r="X304" s="335"/>
      <c r="Y304" s="336"/>
      <c r="Z304" s="165"/>
    </row>
    <row r="305" spans="2:26" ht="20.100000000000001" customHeight="1" x14ac:dyDescent="0.15">
      <c r="B305" s="165"/>
      <c r="E305" s="328"/>
      <c r="F305" s="329"/>
      <c r="G305" s="330"/>
      <c r="H305" s="331" t="s">
        <v>328</v>
      </c>
      <c r="I305" s="332"/>
      <c r="J305" s="333" t="s">
        <v>176</v>
      </c>
      <c r="K305" s="333"/>
      <c r="L305" s="333"/>
      <c r="M305" s="333"/>
      <c r="N305" s="333"/>
      <c r="O305" s="333"/>
      <c r="P305" s="334"/>
      <c r="Q305" s="2"/>
      <c r="R305" s="335"/>
      <c r="S305" s="335"/>
      <c r="T305" s="335"/>
      <c r="U305" s="335"/>
      <c r="V305" s="335"/>
      <c r="W305" s="335"/>
      <c r="X305" s="335"/>
      <c r="Y305" s="336"/>
      <c r="Z305" s="165"/>
    </row>
    <row r="306" spans="2:26" ht="20.100000000000001" customHeight="1" x14ac:dyDescent="0.15">
      <c r="B306" s="165"/>
      <c r="E306" s="328"/>
      <c r="F306" s="329"/>
      <c r="G306" s="330"/>
      <c r="H306" s="331" t="s">
        <v>329</v>
      </c>
      <c r="I306" s="332"/>
      <c r="J306" s="333" t="s">
        <v>177</v>
      </c>
      <c r="K306" s="333"/>
      <c r="L306" s="333"/>
      <c r="M306" s="333"/>
      <c r="N306" s="333"/>
      <c r="O306" s="333"/>
      <c r="P306" s="334"/>
      <c r="Q306" s="2"/>
      <c r="R306" s="335"/>
      <c r="S306" s="335"/>
      <c r="T306" s="335"/>
      <c r="U306" s="335"/>
      <c r="V306" s="335"/>
      <c r="W306" s="335"/>
      <c r="X306" s="335"/>
      <c r="Y306" s="336"/>
      <c r="Z306" s="165"/>
    </row>
    <row r="307" spans="2:26" ht="20.100000000000001" customHeight="1" x14ac:dyDescent="0.15">
      <c r="B307" s="165"/>
      <c r="E307" s="328"/>
      <c r="F307" s="329"/>
      <c r="G307" s="330"/>
      <c r="H307" s="331" t="s">
        <v>330</v>
      </c>
      <c r="I307" s="332"/>
      <c r="J307" s="333" t="s">
        <v>178</v>
      </c>
      <c r="K307" s="333"/>
      <c r="L307" s="333"/>
      <c r="M307" s="333"/>
      <c r="N307" s="333"/>
      <c r="O307" s="333"/>
      <c r="P307" s="334"/>
      <c r="Q307" s="2"/>
      <c r="R307" s="335"/>
      <c r="S307" s="335"/>
      <c r="T307" s="335"/>
      <c r="U307" s="335"/>
      <c r="V307" s="335"/>
      <c r="W307" s="335"/>
      <c r="X307" s="335"/>
      <c r="Y307" s="336"/>
      <c r="Z307" s="165"/>
    </row>
    <row r="308" spans="2:26" ht="20.100000000000001" customHeight="1" x14ac:dyDescent="0.15">
      <c r="B308" s="165"/>
      <c r="E308" s="328"/>
      <c r="F308" s="329"/>
      <c r="G308" s="330"/>
      <c r="H308" s="331" t="s">
        <v>331</v>
      </c>
      <c r="I308" s="332"/>
      <c r="J308" s="333" t="s">
        <v>179</v>
      </c>
      <c r="K308" s="333"/>
      <c r="L308" s="333"/>
      <c r="M308" s="333"/>
      <c r="N308" s="333"/>
      <c r="O308" s="333"/>
      <c r="P308" s="334"/>
      <c r="Q308" s="2"/>
      <c r="R308" s="335"/>
      <c r="S308" s="335"/>
      <c r="T308" s="335"/>
      <c r="U308" s="335"/>
      <c r="V308" s="335"/>
      <c r="W308" s="335"/>
      <c r="X308" s="335"/>
      <c r="Y308" s="336"/>
      <c r="Z308" s="165"/>
    </row>
    <row r="309" spans="2:26" ht="20.100000000000001" customHeight="1" x14ac:dyDescent="0.15">
      <c r="B309" s="165"/>
      <c r="E309" s="328"/>
      <c r="F309" s="329"/>
      <c r="G309" s="330"/>
      <c r="H309" s="331" t="s">
        <v>332</v>
      </c>
      <c r="I309" s="332"/>
      <c r="J309" s="333" t="s">
        <v>121</v>
      </c>
      <c r="K309" s="333"/>
      <c r="L309" s="333"/>
      <c r="M309" s="333"/>
      <c r="N309" s="333"/>
      <c r="O309" s="333"/>
      <c r="P309" s="334"/>
      <c r="Q309" s="2"/>
      <c r="R309" s="335"/>
      <c r="S309" s="335"/>
      <c r="T309" s="335"/>
      <c r="U309" s="335"/>
      <c r="V309" s="335"/>
      <c r="W309" s="335"/>
      <c r="X309" s="335"/>
      <c r="Y309" s="336"/>
      <c r="Z309" s="165"/>
    </row>
    <row r="310" spans="2:26" ht="20.100000000000001" customHeight="1" x14ac:dyDescent="0.15">
      <c r="B310" s="165"/>
      <c r="E310" s="328"/>
      <c r="F310" s="329"/>
      <c r="G310" s="330"/>
      <c r="H310" s="331" t="s">
        <v>333</v>
      </c>
      <c r="I310" s="332"/>
      <c r="J310" s="333" t="s">
        <v>235</v>
      </c>
      <c r="K310" s="333"/>
      <c r="L310" s="333"/>
      <c r="M310" s="333"/>
      <c r="N310" s="333"/>
      <c r="O310" s="333"/>
      <c r="P310" s="334"/>
      <c r="Q310" s="2"/>
      <c r="R310" s="335"/>
      <c r="S310" s="335"/>
      <c r="T310" s="335"/>
      <c r="U310" s="335"/>
      <c r="V310" s="335"/>
      <c r="W310" s="335"/>
      <c r="X310" s="335"/>
      <c r="Y310" s="336"/>
      <c r="Z310" s="165"/>
    </row>
    <row r="311" spans="2:26" ht="20.100000000000001" customHeight="1" x14ac:dyDescent="0.15">
      <c r="B311" s="165"/>
      <c r="E311" s="328"/>
      <c r="F311" s="329"/>
      <c r="G311" s="330"/>
      <c r="H311" s="331" t="s">
        <v>334</v>
      </c>
      <c r="I311" s="332"/>
      <c r="J311" s="333" t="s">
        <v>122</v>
      </c>
      <c r="K311" s="333"/>
      <c r="L311" s="333"/>
      <c r="M311" s="333"/>
      <c r="N311" s="333"/>
      <c r="O311" s="333"/>
      <c r="P311" s="334"/>
      <c r="Q311" s="2"/>
      <c r="R311" s="335"/>
      <c r="S311" s="335"/>
      <c r="T311" s="335"/>
      <c r="U311" s="335"/>
      <c r="V311" s="335"/>
      <c r="W311" s="335"/>
      <c r="X311" s="335"/>
      <c r="Y311" s="336"/>
      <c r="Z311" s="165"/>
    </row>
    <row r="312" spans="2:26" ht="20.100000000000001" customHeight="1" x14ac:dyDescent="0.15">
      <c r="B312" s="165"/>
      <c r="E312" s="328"/>
      <c r="F312" s="329"/>
      <c r="G312" s="330"/>
      <c r="H312" s="331" t="s">
        <v>335</v>
      </c>
      <c r="I312" s="332"/>
      <c r="J312" s="333" t="s">
        <v>180</v>
      </c>
      <c r="K312" s="333"/>
      <c r="L312" s="333"/>
      <c r="M312" s="333"/>
      <c r="N312" s="333"/>
      <c r="O312" s="333"/>
      <c r="P312" s="334"/>
      <c r="Q312" s="2"/>
      <c r="R312" s="335"/>
      <c r="S312" s="335"/>
      <c r="T312" s="335"/>
      <c r="U312" s="335"/>
      <c r="V312" s="335"/>
      <c r="W312" s="335"/>
      <c r="X312" s="335"/>
      <c r="Y312" s="336"/>
      <c r="Z312" s="165"/>
    </row>
    <row r="313" spans="2:26" ht="20.100000000000001" customHeight="1" x14ac:dyDescent="0.15">
      <c r="B313" s="165"/>
      <c r="E313" s="328"/>
      <c r="F313" s="329"/>
      <c r="G313" s="330"/>
      <c r="H313" s="331" t="s">
        <v>336</v>
      </c>
      <c r="I313" s="332"/>
      <c r="J313" s="333" t="s">
        <v>236</v>
      </c>
      <c r="K313" s="333"/>
      <c r="L313" s="333"/>
      <c r="M313" s="333"/>
      <c r="N313" s="333"/>
      <c r="O313" s="333"/>
      <c r="P313" s="334"/>
      <c r="Q313" s="2"/>
      <c r="R313" s="335"/>
      <c r="S313" s="335"/>
      <c r="T313" s="335"/>
      <c r="U313" s="335"/>
      <c r="V313" s="335"/>
      <c r="W313" s="335"/>
      <c r="X313" s="335"/>
      <c r="Y313" s="336"/>
      <c r="Z313" s="165"/>
    </row>
    <row r="314" spans="2:26" ht="20.100000000000001" customHeight="1" x14ac:dyDescent="0.15">
      <c r="B314" s="165"/>
      <c r="E314" s="328"/>
      <c r="F314" s="329"/>
      <c r="G314" s="330"/>
      <c r="H314" s="331" t="s">
        <v>337</v>
      </c>
      <c r="I314" s="332"/>
      <c r="J314" s="333" t="s">
        <v>237</v>
      </c>
      <c r="K314" s="333"/>
      <c r="L314" s="333"/>
      <c r="M314" s="333"/>
      <c r="N314" s="333"/>
      <c r="O314" s="333"/>
      <c r="P314" s="334"/>
      <c r="Q314" s="2"/>
      <c r="R314" s="335"/>
      <c r="S314" s="335"/>
      <c r="T314" s="335"/>
      <c r="U314" s="335"/>
      <c r="V314" s="335"/>
      <c r="W314" s="335"/>
      <c r="X314" s="335"/>
      <c r="Y314" s="336"/>
      <c r="Z314" s="165"/>
    </row>
    <row r="315" spans="2:26" ht="20.100000000000001" customHeight="1" x14ac:dyDescent="0.15">
      <c r="B315" s="165"/>
      <c r="E315" s="328"/>
      <c r="F315" s="329"/>
      <c r="G315" s="330"/>
      <c r="H315" s="331" t="s">
        <v>338</v>
      </c>
      <c r="I315" s="332"/>
      <c r="J315" s="333" t="s">
        <v>238</v>
      </c>
      <c r="K315" s="333"/>
      <c r="L315" s="333"/>
      <c r="M315" s="333"/>
      <c r="N315" s="333"/>
      <c r="O315" s="333"/>
      <c r="P315" s="334"/>
      <c r="Q315" s="2"/>
      <c r="R315" s="335"/>
      <c r="S315" s="335"/>
      <c r="T315" s="335"/>
      <c r="U315" s="335"/>
      <c r="V315" s="335"/>
      <c r="W315" s="335"/>
      <c r="X315" s="335"/>
      <c r="Y315" s="336"/>
      <c r="Z315" s="165"/>
    </row>
    <row r="316" spans="2:26" ht="20.100000000000001" customHeight="1" x14ac:dyDescent="0.15">
      <c r="B316" s="165"/>
      <c r="E316" s="328"/>
      <c r="F316" s="329"/>
      <c r="G316" s="330"/>
      <c r="H316" s="331" t="s">
        <v>339</v>
      </c>
      <c r="I316" s="332"/>
      <c r="J316" s="333" t="s">
        <v>239</v>
      </c>
      <c r="K316" s="333"/>
      <c r="L316" s="333"/>
      <c r="M316" s="333"/>
      <c r="N316" s="333"/>
      <c r="O316" s="333"/>
      <c r="P316" s="334"/>
      <c r="Q316" s="2"/>
      <c r="R316" s="335"/>
      <c r="S316" s="335"/>
      <c r="T316" s="335"/>
      <c r="U316" s="335"/>
      <c r="V316" s="335"/>
      <c r="W316" s="335"/>
      <c r="X316" s="335"/>
      <c r="Y316" s="336"/>
      <c r="Z316" s="165"/>
    </row>
    <row r="317" spans="2:26" ht="20.100000000000001" customHeight="1" x14ac:dyDescent="0.15">
      <c r="B317" s="165"/>
      <c r="E317" s="328"/>
      <c r="F317" s="329"/>
      <c r="G317" s="330"/>
      <c r="H317" s="331" t="s">
        <v>340</v>
      </c>
      <c r="I317" s="332"/>
      <c r="J317" s="333" t="s">
        <v>240</v>
      </c>
      <c r="K317" s="333"/>
      <c r="L317" s="333"/>
      <c r="M317" s="333"/>
      <c r="N317" s="333"/>
      <c r="O317" s="333"/>
      <c r="P317" s="334"/>
      <c r="Q317" s="2"/>
      <c r="R317" s="335"/>
      <c r="S317" s="335"/>
      <c r="T317" s="335"/>
      <c r="U317" s="335"/>
      <c r="V317" s="335"/>
      <c r="W317" s="335"/>
      <c r="X317" s="335"/>
      <c r="Y317" s="336"/>
      <c r="Z317" s="165"/>
    </row>
    <row r="318" spans="2:26" ht="20.100000000000001" customHeight="1" x14ac:dyDescent="0.15">
      <c r="B318" s="165"/>
      <c r="E318" s="328"/>
      <c r="F318" s="329"/>
      <c r="G318" s="330"/>
      <c r="H318" s="331" t="s">
        <v>341</v>
      </c>
      <c r="I318" s="332"/>
      <c r="J318" s="333" t="s">
        <v>241</v>
      </c>
      <c r="K318" s="333"/>
      <c r="L318" s="333"/>
      <c r="M318" s="333"/>
      <c r="N318" s="333"/>
      <c r="O318" s="333"/>
      <c r="P318" s="334"/>
      <c r="Q318" s="2"/>
      <c r="R318" s="335"/>
      <c r="S318" s="335"/>
      <c r="T318" s="335"/>
      <c r="U318" s="335"/>
      <c r="V318" s="335"/>
      <c r="W318" s="335"/>
      <c r="X318" s="335"/>
      <c r="Y318" s="336"/>
      <c r="Z318" s="165"/>
    </row>
    <row r="319" spans="2:26" ht="20.100000000000001" customHeight="1" x14ac:dyDescent="0.15">
      <c r="B319" s="165"/>
      <c r="E319" s="328"/>
      <c r="F319" s="329"/>
      <c r="G319" s="330"/>
      <c r="H319" s="331" t="s">
        <v>342</v>
      </c>
      <c r="I319" s="332"/>
      <c r="J319" s="333" t="s">
        <v>242</v>
      </c>
      <c r="K319" s="333"/>
      <c r="L319" s="333"/>
      <c r="M319" s="333"/>
      <c r="N319" s="333"/>
      <c r="O319" s="333"/>
      <c r="P319" s="334"/>
      <c r="Q319" s="2"/>
      <c r="R319" s="335"/>
      <c r="S319" s="335"/>
      <c r="T319" s="335"/>
      <c r="U319" s="335"/>
      <c r="V319" s="335"/>
      <c r="W319" s="335"/>
      <c r="X319" s="335"/>
      <c r="Y319" s="336"/>
      <c r="Z319" s="165"/>
    </row>
    <row r="320" spans="2:26" ht="20.100000000000001" customHeight="1" x14ac:dyDescent="0.15">
      <c r="B320" s="165"/>
      <c r="E320" s="328"/>
      <c r="F320" s="329"/>
      <c r="G320" s="330"/>
      <c r="H320" s="331" t="s">
        <v>343</v>
      </c>
      <c r="I320" s="332"/>
      <c r="J320" s="333" t="s">
        <v>243</v>
      </c>
      <c r="K320" s="333"/>
      <c r="L320" s="333"/>
      <c r="M320" s="333"/>
      <c r="N320" s="333"/>
      <c r="O320" s="333"/>
      <c r="P320" s="334"/>
      <c r="Q320" s="2"/>
      <c r="R320" s="335"/>
      <c r="S320" s="335"/>
      <c r="T320" s="335"/>
      <c r="U320" s="335"/>
      <c r="V320" s="335"/>
      <c r="W320" s="335"/>
      <c r="X320" s="335"/>
      <c r="Y320" s="336"/>
      <c r="Z320" s="165"/>
    </row>
    <row r="321" spans="1:26" ht="20.100000000000001" customHeight="1" x14ac:dyDescent="0.15">
      <c r="B321" s="165"/>
      <c r="E321" s="328"/>
      <c r="F321" s="329"/>
      <c r="G321" s="330"/>
      <c r="H321" s="331" t="s">
        <v>344</v>
      </c>
      <c r="I321" s="332"/>
      <c r="J321" s="333" t="s">
        <v>244</v>
      </c>
      <c r="K321" s="333"/>
      <c r="L321" s="333"/>
      <c r="M321" s="333"/>
      <c r="N321" s="333"/>
      <c r="O321" s="333"/>
      <c r="P321" s="334"/>
      <c r="Q321" s="2"/>
      <c r="R321" s="335"/>
      <c r="S321" s="335"/>
      <c r="T321" s="335"/>
      <c r="U321" s="335"/>
      <c r="V321" s="335"/>
      <c r="W321" s="335"/>
      <c r="X321" s="335"/>
      <c r="Y321" s="336"/>
      <c r="Z321" s="165"/>
    </row>
    <row r="322" spans="1:26" ht="30" customHeight="1" x14ac:dyDescent="0.15">
      <c r="A322" s="327">
        <f>IFERROR(IF(AND($Q322="○", TRIM($R322)=""),1001,0),3)</f>
        <v>0</v>
      </c>
      <c r="B322" s="165"/>
      <c r="E322" s="328"/>
      <c r="F322" s="329"/>
      <c r="G322" s="330"/>
      <c r="H322" s="331" t="s">
        <v>345</v>
      </c>
      <c r="I322" s="332"/>
      <c r="J322" s="333" t="s">
        <v>245</v>
      </c>
      <c r="K322" s="333"/>
      <c r="L322" s="333"/>
      <c r="M322" s="333"/>
      <c r="N322" s="333"/>
      <c r="O322" s="333"/>
      <c r="P322" s="334"/>
      <c r="Q322" s="2"/>
      <c r="R322" s="26"/>
      <c r="S322" s="27"/>
      <c r="T322" s="27"/>
      <c r="U322" s="27"/>
      <c r="V322" s="27"/>
      <c r="W322" s="27"/>
      <c r="X322" s="27"/>
      <c r="Y322" s="28"/>
      <c r="Z322" s="165"/>
    </row>
    <row r="323" spans="1:26" ht="20.100000000000001" customHeight="1" x14ac:dyDescent="0.15">
      <c r="B323" s="165"/>
      <c r="E323" s="328"/>
      <c r="F323" s="329"/>
      <c r="G323" s="330"/>
      <c r="H323" s="331" t="s">
        <v>346</v>
      </c>
      <c r="I323" s="332"/>
      <c r="J323" s="333" t="s">
        <v>246</v>
      </c>
      <c r="K323" s="333"/>
      <c r="L323" s="333"/>
      <c r="M323" s="333"/>
      <c r="N323" s="333"/>
      <c r="O323" s="333"/>
      <c r="P323" s="334"/>
      <c r="Q323" s="2"/>
      <c r="R323" s="335"/>
      <c r="S323" s="335"/>
      <c r="T323" s="335"/>
      <c r="U323" s="335"/>
      <c r="V323" s="335"/>
      <c r="W323" s="335"/>
      <c r="X323" s="335"/>
      <c r="Y323" s="336"/>
      <c r="Z323" s="165"/>
    </row>
    <row r="324" spans="1:26" ht="20.100000000000001" customHeight="1" x14ac:dyDescent="0.15">
      <c r="B324" s="165"/>
      <c r="E324" s="328"/>
      <c r="F324" s="329"/>
      <c r="G324" s="330"/>
      <c r="H324" s="331" t="s">
        <v>347</v>
      </c>
      <c r="I324" s="332"/>
      <c r="J324" s="333" t="s">
        <v>247</v>
      </c>
      <c r="K324" s="333"/>
      <c r="L324" s="333"/>
      <c r="M324" s="333"/>
      <c r="N324" s="333"/>
      <c r="O324" s="333"/>
      <c r="P324" s="334"/>
      <c r="Q324" s="2"/>
      <c r="R324" s="335"/>
      <c r="S324" s="335"/>
      <c r="T324" s="335"/>
      <c r="U324" s="335"/>
      <c r="V324" s="335"/>
      <c r="W324" s="335"/>
      <c r="X324" s="335"/>
      <c r="Y324" s="336"/>
      <c r="Z324" s="165"/>
    </row>
    <row r="325" spans="1:26" ht="20.100000000000001" customHeight="1" x14ac:dyDescent="0.15">
      <c r="B325" s="165"/>
      <c r="E325" s="328"/>
      <c r="F325" s="329"/>
      <c r="G325" s="330"/>
      <c r="H325" s="331" t="s">
        <v>348</v>
      </c>
      <c r="I325" s="332"/>
      <c r="J325" s="333" t="s">
        <v>518</v>
      </c>
      <c r="K325" s="333"/>
      <c r="L325" s="333"/>
      <c r="M325" s="333"/>
      <c r="N325" s="333"/>
      <c r="O325" s="333"/>
      <c r="P325" s="334"/>
      <c r="Q325" s="2"/>
      <c r="R325" s="335"/>
      <c r="S325" s="335"/>
      <c r="T325" s="335"/>
      <c r="U325" s="335"/>
      <c r="V325" s="335"/>
      <c r="W325" s="335"/>
      <c r="X325" s="335"/>
      <c r="Y325" s="336"/>
      <c r="Z325" s="165"/>
    </row>
    <row r="326" spans="1:26" ht="30" customHeight="1" x14ac:dyDescent="0.15">
      <c r="B326" s="165"/>
      <c r="E326" s="328"/>
      <c r="F326" s="329"/>
      <c r="G326" s="330"/>
      <c r="H326" s="331" t="s">
        <v>349</v>
      </c>
      <c r="I326" s="332"/>
      <c r="J326" s="333" t="s">
        <v>248</v>
      </c>
      <c r="K326" s="333"/>
      <c r="L326" s="333"/>
      <c r="M326" s="333"/>
      <c r="N326" s="333"/>
      <c r="O326" s="333"/>
      <c r="P326" s="334"/>
      <c r="Q326" s="2"/>
      <c r="R326" s="335"/>
      <c r="S326" s="335"/>
      <c r="T326" s="335"/>
      <c r="U326" s="335"/>
      <c r="V326" s="335"/>
      <c r="W326" s="335"/>
      <c r="X326" s="335"/>
      <c r="Y326" s="336"/>
      <c r="Z326" s="165"/>
    </row>
    <row r="327" spans="1:26" ht="20.100000000000001" customHeight="1" x14ac:dyDescent="0.15">
      <c r="B327" s="165"/>
      <c r="E327" s="328"/>
      <c r="F327" s="329"/>
      <c r="G327" s="330"/>
      <c r="H327" s="331" t="s">
        <v>350</v>
      </c>
      <c r="I327" s="332"/>
      <c r="J327" s="333" t="s">
        <v>249</v>
      </c>
      <c r="K327" s="333"/>
      <c r="L327" s="333"/>
      <c r="M327" s="333"/>
      <c r="N327" s="333"/>
      <c r="O327" s="333"/>
      <c r="P327" s="334"/>
      <c r="Q327" s="2"/>
      <c r="R327" s="335"/>
      <c r="S327" s="335"/>
      <c r="T327" s="335"/>
      <c r="U327" s="335"/>
      <c r="V327" s="335"/>
      <c r="W327" s="335"/>
      <c r="X327" s="335"/>
      <c r="Y327" s="336"/>
      <c r="Z327" s="165"/>
    </row>
    <row r="328" spans="1:26" ht="20.100000000000001" customHeight="1" x14ac:dyDescent="0.15">
      <c r="B328" s="165"/>
      <c r="E328" s="328"/>
      <c r="F328" s="329"/>
      <c r="G328" s="330"/>
      <c r="H328" s="331" t="s">
        <v>351</v>
      </c>
      <c r="I328" s="332"/>
      <c r="J328" s="333" t="s">
        <v>250</v>
      </c>
      <c r="K328" s="333"/>
      <c r="L328" s="333"/>
      <c r="M328" s="333"/>
      <c r="N328" s="333"/>
      <c r="O328" s="333"/>
      <c r="P328" s="334"/>
      <c r="Q328" s="2"/>
      <c r="R328" s="335"/>
      <c r="S328" s="335"/>
      <c r="T328" s="335"/>
      <c r="U328" s="335"/>
      <c r="V328" s="335"/>
      <c r="W328" s="335"/>
      <c r="X328" s="335"/>
      <c r="Y328" s="336"/>
      <c r="Z328" s="165"/>
    </row>
    <row r="329" spans="1:26" ht="19.899999999999999" customHeight="1" x14ac:dyDescent="0.15">
      <c r="B329" s="165"/>
      <c r="E329" s="328"/>
      <c r="F329" s="329"/>
      <c r="G329" s="330"/>
      <c r="H329" s="331" t="s">
        <v>352</v>
      </c>
      <c r="I329" s="332"/>
      <c r="J329" s="333" t="s">
        <v>519</v>
      </c>
      <c r="K329" s="333"/>
      <c r="L329" s="333"/>
      <c r="M329" s="333"/>
      <c r="N329" s="333"/>
      <c r="O329" s="333"/>
      <c r="P329" s="334"/>
      <c r="Q329" s="2"/>
      <c r="R329" s="335"/>
      <c r="S329" s="335"/>
      <c r="T329" s="335"/>
      <c r="U329" s="335"/>
      <c r="V329" s="335"/>
      <c r="W329" s="335"/>
      <c r="X329" s="335"/>
      <c r="Y329" s="336"/>
      <c r="Z329" s="165"/>
    </row>
    <row r="330" spans="1:26" ht="20.100000000000001" customHeight="1" x14ac:dyDescent="0.15">
      <c r="B330" s="165"/>
      <c r="E330" s="328"/>
      <c r="F330" s="329"/>
      <c r="G330" s="330"/>
      <c r="H330" s="331" t="s">
        <v>353</v>
      </c>
      <c r="I330" s="332"/>
      <c r="J330" s="333" t="s">
        <v>251</v>
      </c>
      <c r="K330" s="333"/>
      <c r="L330" s="333"/>
      <c r="M330" s="333"/>
      <c r="N330" s="333"/>
      <c r="O330" s="333"/>
      <c r="P330" s="334"/>
      <c r="Q330" s="2"/>
      <c r="R330" s="335"/>
      <c r="S330" s="335"/>
      <c r="T330" s="335"/>
      <c r="U330" s="335"/>
      <c r="V330" s="335"/>
      <c r="W330" s="335"/>
      <c r="X330" s="335"/>
      <c r="Y330" s="336"/>
      <c r="Z330" s="165"/>
    </row>
    <row r="331" spans="1:26" ht="20.100000000000001" customHeight="1" x14ac:dyDescent="0.15">
      <c r="B331" s="165"/>
      <c r="E331" s="328"/>
      <c r="F331" s="329"/>
      <c r="G331" s="330"/>
      <c r="H331" s="331" t="s">
        <v>354</v>
      </c>
      <c r="I331" s="332"/>
      <c r="J331" s="333" t="s">
        <v>431</v>
      </c>
      <c r="K331" s="333"/>
      <c r="L331" s="333"/>
      <c r="M331" s="333"/>
      <c r="N331" s="333"/>
      <c r="O331" s="333"/>
      <c r="P331" s="334"/>
      <c r="Q331" s="2"/>
      <c r="R331" s="335"/>
      <c r="S331" s="335"/>
      <c r="T331" s="335"/>
      <c r="U331" s="335"/>
      <c r="V331" s="335"/>
      <c r="W331" s="335"/>
      <c r="X331" s="335"/>
      <c r="Y331" s="336"/>
      <c r="Z331" s="165"/>
    </row>
    <row r="332" spans="1:26" ht="20.100000000000001" customHeight="1" x14ac:dyDescent="0.15">
      <c r="B332" s="165"/>
      <c r="E332" s="328"/>
      <c r="F332" s="329"/>
      <c r="G332" s="330"/>
      <c r="H332" s="331" t="s">
        <v>355</v>
      </c>
      <c r="I332" s="332"/>
      <c r="J332" s="333" t="s">
        <v>618</v>
      </c>
      <c r="K332" s="333"/>
      <c r="L332" s="333"/>
      <c r="M332" s="333"/>
      <c r="N332" s="333"/>
      <c r="O332" s="333"/>
      <c r="P332" s="334"/>
      <c r="Q332" s="2"/>
      <c r="R332" s="335"/>
      <c r="S332" s="335"/>
      <c r="T332" s="335"/>
      <c r="U332" s="335"/>
      <c r="V332" s="335"/>
      <c r="W332" s="335"/>
      <c r="X332" s="335"/>
      <c r="Y332" s="336"/>
      <c r="Z332" s="165"/>
    </row>
    <row r="333" spans="1:26" ht="20.100000000000001" customHeight="1" x14ac:dyDescent="0.15">
      <c r="B333" s="165"/>
      <c r="E333" s="328"/>
      <c r="F333" s="329"/>
      <c r="G333" s="330"/>
      <c r="H333" s="331" t="s">
        <v>356</v>
      </c>
      <c r="I333" s="332"/>
      <c r="J333" s="333" t="s">
        <v>520</v>
      </c>
      <c r="K333" s="333"/>
      <c r="L333" s="333"/>
      <c r="M333" s="333"/>
      <c r="N333" s="333"/>
      <c r="O333" s="333"/>
      <c r="P333" s="334"/>
      <c r="Q333" s="2"/>
      <c r="R333" s="335"/>
      <c r="S333" s="335"/>
      <c r="T333" s="335"/>
      <c r="U333" s="335"/>
      <c r="V333" s="335"/>
      <c r="W333" s="335"/>
      <c r="X333" s="335"/>
      <c r="Y333" s="336"/>
      <c r="Z333" s="165"/>
    </row>
    <row r="334" spans="1:26" ht="20.100000000000001" customHeight="1" x14ac:dyDescent="0.15">
      <c r="B334" s="165"/>
      <c r="E334" s="328"/>
      <c r="F334" s="329"/>
      <c r="G334" s="330"/>
      <c r="H334" s="331" t="s">
        <v>357</v>
      </c>
      <c r="I334" s="332"/>
      <c r="J334" s="333" t="s">
        <v>546</v>
      </c>
      <c r="K334" s="333"/>
      <c r="L334" s="333"/>
      <c r="M334" s="333"/>
      <c r="N334" s="333"/>
      <c r="O334" s="333"/>
      <c r="P334" s="334"/>
      <c r="Q334" s="2"/>
      <c r="R334" s="335"/>
      <c r="S334" s="335"/>
      <c r="T334" s="335"/>
      <c r="U334" s="335"/>
      <c r="V334" s="335"/>
      <c r="W334" s="335"/>
      <c r="X334" s="335"/>
      <c r="Y334" s="336"/>
      <c r="Z334" s="165"/>
    </row>
    <row r="335" spans="1:26" ht="20.100000000000001" customHeight="1" x14ac:dyDescent="0.15">
      <c r="B335" s="165"/>
      <c r="E335" s="328"/>
      <c r="F335" s="329"/>
      <c r="G335" s="330"/>
      <c r="H335" s="331" t="s">
        <v>358</v>
      </c>
      <c r="I335" s="332"/>
      <c r="J335" s="333" t="s">
        <v>521</v>
      </c>
      <c r="K335" s="333"/>
      <c r="L335" s="333"/>
      <c r="M335" s="333"/>
      <c r="N335" s="333"/>
      <c r="O335" s="333"/>
      <c r="P335" s="334"/>
      <c r="Q335" s="2"/>
      <c r="R335" s="335"/>
      <c r="S335" s="335"/>
      <c r="T335" s="335"/>
      <c r="U335" s="335"/>
      <c r="V335" s="335"/>
      <c r="W335" s="335"/>
      <c r="X335" s="335"/>
      <c r="Y335" s="336"/>
      <c r="Z335" s="165"/>
    </row>
    <row r="336" spans="1:26" ht="20.100000000000001" customHeight="1" x14ac:dyDescent="0.15">
      <c r="B336" s="165"/>
      <c r="E336" s="328"/>
      <c r="F336" s="329"/>
      <c r="G336" s="330"/>
      <c r="H336" s="331" t="s">
        <v>359</v>
      </c>
      <c r="I336" s="332"/>
      <c r="J336" s="333" t="s">
        <v>252</v>
      </c>
      <c r="K336" s="333"/>
      <c r="L336" s="333"/>
      <c r="M336" s="333"/>
      <c r="N336" s="333"/>
      <c r="O336" s="333"/>
      <c r="P336" s="334"/>
      <c r="Q336" s="2"/>
      <c r="R336" s="335"/>
      <c r="S336" s="335"/>
      <c r="T336" s="335"/>
      <c r="U336" s="335"/>
      <c r="V336" s="335"/>
      <c r="W336" s="335"/>
      <c r="X336" s="335"/>
      <c r="Y336" s="336"/>
      <c r="Z336" s="165"/>
    </row>
    <row r="337" spans="2:26" ht="20.100000000000001" customHeight="1" x14ac:dyDescent="0.15">
      <c r="B337" s="165"/>
      <c r="E337" s="328"/>
      <c r="F337" s="329"/>
      <c r="G337" s="330"/>
      <c r="H337" s="331" t="s">
        <v>360</v>
      </c>
      <c r="I337" s="332"/>
      <c r="J337" s="333" t="s">
        <v>547</v>
      </c>
      <c r="K337" s="333"/>
      <c r="L337" s="333"/>
      <c r="M337" s="333"/>
      <c r="N337" s="333"/>
      <c r="O337" s="333"/>
      <c r="P337" s="334"/>
      <c r="Q337" s="2"/>
      <c r="R337" s="335"/>
      <c r="S337" s="335"/>
      <c r="T337" s="335"/>
      <c r="U337" s="335"/>
      <c r="V337" s="335"/>
      <c r="W337" s="335"/>
      <c r="X337" s="335"/>
      <c r="Y337" s="336"/>
      <c r="Z337" s="165"/>
    </row>
    <row r="338" spans="2:26" ht="30" customHeight="1" x14ac:dyDescent="0.15">
      <c r="B338" s="165"/>
      <c r="E338" s="328"/>
      <c r="F338" s="329"/>
      <c r="G338" s="330"/>
      <c r="H338" s="331" t="s">
        <v>361</v>
      </c>
      <c r="I338" s="332"/>
      <c r="J338" s="333" t="s">
        <v>548</v>
      </c>
      <c r="K338" s="333"/>
      <c r="L338" s="333"/>
      <c r="M338" s="333"/>
      <c r="N338" s="333"/>
      <c r="O338" s="333"/>
      <c r="P338" s="334"/>
      <c r="Q338" s="2"/>
      <c r="R338" s="335"/>
      <c r="S338" s="335"/>
      <c r="T338" s="335"/>
      <c r="U338" s="335"/>
      <c r="V338" s="335"/>
      <c r="W338" s="335"/>
      <c r="X338" s="335"/>
      <c r="Y338" s="336"/>
      <c r="Z338" s="165"/>
    </row>
    <row r="339" spans="2:26" ht="20.100000000000001" customHeight="1" x14ac:dyDescent="0.15">
      <c r="B339" s="165"/>
      <c r="E339" s="328"/>
      <c r="F339" s="329"/>
      <c r="G339" s="330"/>
      <c r="H339" s="331" t="s">
        <v>362</v>
      </c>
      <c r="I339" s="332"/>
      <c r="J339" s="333" t="s">
        <v>253</v>
      </c>
      <c r="K339" s="333"/>
      <c r="L339" s="333"/>
      <c r="M339" s="333"/>
      <c r="N339" s="333"/>
      <c r="O339" s="333"/>
      <c r="P339" s="334"/>
      <c r="Q339" s="2"/>
      <c r="R339" s="335"/>
      <c r="S339" s="335"/>
      <c r="T339" s="335"/>
      <c r="U339" s="335"/>
      <c r="V339" s="335"/>
      <c r="W339" s="335"/>
      <c r="X339" s="335"/>
      <c r="Y339" s="336"/>
      <c r="Z339" s="165"/>
    </row>
    <row r="340" spans="2:26" ht="20.100000000000001" customHeight="1" x14ac:dyDescent="0.15">
      <c r="B340" s="165"/>
      <c r="E340" s="328"/>
      <c r="F340" s="329"/>
      <c r="G340" s="330"/>
      <c r="H340" s="331" t="s">
        <v>363</v>
      </c>
      <c r="I340" s="332"/>
      <c r="J340" s="333" t="s">
        <v>254</v>
      </c>
      <c r="K340" s="333"/>
      <c r="L340" s="333"/>
      <c r="M340" s="333"/>
      <c r="N340" s="333"/>
      <c r="O340" s="333"/>
      <c r="P340" s="334"/>
      <c r="Q340" s="2"/>
      <c r="R340" s="335"/>
      <c r="S340" s="335"/>
      <c r="T340" s="335"/>
      <c r="U340" s="335"/>
      <c r="V340" s="335"/>
      <c r="W340" s="335"/>
      <c r="X340" s="335"/>
      <c r="Y340" s="336"/>
      <c r="Z340" s="165"/>
    </row>
    <row r="341" spans="2:26" ht="20.100000000000001" customHeight="1" x14ac:dyDescent="0.15">
      <c r="B341" s="165"/>
      <c r="E341" s="328"/>
      <c r="F341" s="329"/>
      <c r="G341" s="330"/>
      <c r="H341" s="331" t="s">
        <v>364</v>
      </c>
      <c r="I341" s="332"/>
      <c r="J341" s="333" t="s">
        <v>255</v>
      </c>
      <c r="K341" s="333"/>
      <c r="L341" s="333"/>
      <c r="M341" s="333"/>
      <c r="N341" s="333"/>
      <c r="O341" s="333"/>
      <c r="P341" s="334"/>
      <c r="Q341" s="2"/>
      <c r="R341" s="335"/>
      <c r="S341" s="335"/>
      <c r="T341" s="335"/>
      <c r="U341" s="335"/>
      <c r="V341" s="335"/>
      <c r="W341" s="335"/>
      <c r="X341" s="335"/>
      <c r="Y341" s="336"/>
      <c r="Z341" s="165"/>
    </row>
    <row r="342" spans="2:26" ht="20.100000000000001" customHeight="1" x14ac:dyDescent="0.15">
      <c r="B342" s="165"/>
      <c r="E342" s="328"/>
      <c r="F342" s="329"/>
      <c r="G342" s="330"/>
      <c r="H342" s="255" t="s">
        <v>365</v>
      </c>
      <c r="I342" s="331"/>
      <c r="J342" s="333" t="s">
        <v>256</v>
      </c>
      <c r="K342" s="333"/>
      <c r="L342" s="333"/>
      <c r="M342" s="333"/>
      <c r="N342" s="333"/>
      <c r="O342" s="333"/>
      <c r="P342" s="334"/>
      <c r="Q342" s="2"/>
      <c r="R342" s="335"/>
      <c r="S342" s="335"/>
      <c r="T342" s="335"/>
      <c r="U342" s="335"/>
      <c r="V342" s="335"/>
      <c r="W342" s="335"/>
      <c r="X342" s="335"/>
      <c r="Y342" s="336"/>
      <c r="Z342" s="165"/>
    </row>
    <row r="343" spans="2:26" ht="20.100000000000001" customHeight="1" x14ac:dyDescent="0.15">
      <c r="B343" s="165"/>
      <c r="E343" s="328"/>
      <c r="F343" s="329"/>
      <c r="G343" s="330"/>
      <c r="H343" s="255" t="s">
        <v>366</v>
      </c>
      <c r="I343" s="331"/>
      <c r="J343" s="333" t="s">
        <v>549</v>
      </c>
      <c r="K343" s="333"/>
      <c r="L343" s="333"/>
      <c r="M343" s="333"/>
      <c r="N343" s="333"/>
      <c r="O343" s="333"/>
      <c r="P343" s="334"/>
      <c r="Q343" s="2"/>
      <c r="R343" s="335"/>
      <c r="S343" s="335"/>
      <c r="T343" s="335"/>
      <c r="U343" s="335"/>
      <c r="V343" s="335"/>
      <c r="W343" s="335"/>
      <c r="X343" s="335"/>
      <c r="Y343" s="336"/>
      <c r="Z343" s="165"/>
    </row>
    <row r="344" spans="2:26" ht="20.100000000000001" customHeight="1" x14ac:dyDescent="0.15">
      <c r="B344" s="165"/>
      <c r="E344" s="328"/>
      <c r="F344" s="329"/>
      <c r="G344" s="330"/>
      <c r="H344" s="255" t="s">
        <v>367</v>
      </c>
      <c r="I344" s="331"/>
      <c r="J344" s="333" t="s">
        <v>550</v>
      </c>
      <c r="K344" s="333"/>
      <c r="L344" s="333"/>
      <c r="M344" s="333"/>
      <c r="N344" s="333"/>
      <c r="O344" s="333"/>
      <c r="P344" s="334"/>
      <c r="Q344" s="2"/>
      <c r="R344" s="335"/>
      <c r="S344" s="335"/>
      <c r="T344" s="335"/>
      <c r="U344" s="335"/>
      <c r="V344" s="335"/>
      <c r="W344" s="335"/>
      <c r="X344" s="335"/>
      <c r="Y344" s="336"/>
      <c r="Z344" s="165"/>
    </row>
    <row r="345" spans="2:26" ht="20.100000000000001" customHeight="1" x14ac:dyDescent="0.15">
      <c r="B345" s="165"/>
      <c r="E345" s="328"/>
      <c r="F345" s="329"/>
      <c r="G345" s="330"/>
      <c r="H345" s="255" t="s">
        <v>368</v>
      </c>
      <c r="I345" s="331"/>
      <c r="J345" s="333" t="s">
        <v>522</v>
      </c>
      <c r="K345" s="333"/>
      <c r="L345" s="333"/>
      <c r="M345" s="333"/>
      <c r="N345" s="333"/>
      <c r="O345" s="333"/>
      <c r="P345" s="334"/>
      <c r="Q345" s="2"/>
      <c r="R345" s="335"/>
      <c r="S345" s="335"/>
      <c r="T345" s="335"/>
      <c r="U345" s="335"/>
      <c r="V345" s="335"/>
      <c r="W345" s="335"/>
      <c r="X345" s="335"/>
      <c r="Y345" s="336"/>
      <c r="Z345" s="165"/>
    </row>
    <row r="346" spans="2:26" ht="20.100000000000001" customHeight="1" x14ac:dyDescent="0.15">
      <c r="B346" s="165"/>
      <c r="E346" s="328"/>
      <c r="F346" s="329"/>
      <c r="G346" s="330"/>
      <c r="H346" s="255" t="s">
        <v>369</v>
      </c>
      <c r="I346" s="331"/>
      <c r="J346" s="333" t="s">
        <v>257</v>
      </c>
      <c r="K346" s="333"/>
      <c r="L346" s="333"/>
      <c r="M346" s="333"/>
      <c r="N346" s="333"/>
      <c r="O346" s="333"/>
      <c r="P346" s="334"/>
      <c r="Q346" s="2"/>
      <c r="R346" s="335"/>
      <c r="S346" s="335"/>
      <c r="T346" s="335"/>
      <c r="U346" s="335"/>
      <c r="V346" s="335"/>
      <c r="W346" s="335"/>
      <c r="X346" s="335"/>
      <c r="Y346" s="336"/>
      <c r="Z346" s="165"/>
    </row>
    <row r="347" spans="2:26" ht="20.100000000000001" customHeight="1" x14ac:dyDescent="0.15">
      <c r="B347" s="165"/>
      <c r="E347" s="328"/>
      <c r="F347" s="329"/>
      <c r="G347" s="330"/>
      <c r="H347" s="255" t="s">
        <v>370</v>
      </c>
      <c r="I347" s="331"/>
      <c r="J347" s="333" t="s">
        <v>523</v>
      </c>
      <c r="K347" s="333"/>
      <c r="L347" s="333"/>
      <c r="M347" s="333"/>
      <c r="N347" s="333"/>
      <c r="O347" s="333"/>
      <c r="P347" s="334"/>
      <c r="Q347" s="2"/>
      <c r="R347" s="335"/>
      <c r="S347" s="335"/>
      <c r="T347" s="335"/>
      <c r="U347" s="335"/>
      <c r="V347" s="335"/>
      <c r="W347" s="335"/>
      <c r="X347" s="335"/>
      <c r="Y347" s="336"/>
      <c r="Z347" s="165"/>
    </row>
    <row r="348" spans="2:26" ht="20.100000000000001" customHeight="1" x14ac:dyDescent="0.15">
      <c r="B348" s="165"/>
      <c r="E348" s="328"/>
      <c r="F348" s="329"/>
      <c r="G348" s="330"/>
      <c r="H348" s="255" t="s">
        <v>371</v>
      </c>
      <c r="I348" s="331"/>
      <c r="J348" s="333" t="s">
        <v>524</v>
      </c>
      <c r="K348" s="333"/>
      <c r="L348" s="333"/>
      <c r="M348" s="333"/>
      <c r="N348" s="333"/>
      <c r="O348" s="333"/>
      <c r="P348" s="334"/>
      <c r="Q348" s="2"/>
      <c r="R348" s="335"/>
      <c r="S348" s="335"/>
      <c r="T348" s="335"/>
      <c r="U348" s="335"/>
      <c r="V348" s="335"/>
      <c r="W348" s="335"/>
      <c r="X348" s="335"/>
      <c r="Y348" s="336"/>
      <c r="Z348" s="165"/>
    </row>
    <row r="349" spans="2:26" ht="20.100000000000001" customHeight="1" x14ac:dyDescent="0.15">
      <c r="B349" s="165"/>
      <c r="E349" s="328"/>
      <c r="F349" s="329"/>
      <c r="G349" s="330"/>
      <c r="H349" s="255" t="s">
        <v>372</v>
      </c>
      <c r="I349" s="331"/>
      <c r="J349" s="333" t="s">
        <v>258</v>
      </c>
      <c r="K349" s="333"/>
      <c r="L349" s="333"/>
      <c r="M349" s="333"/>
      <c r="N349" s="333"/>
      <c r="O349" s="333"/>
      <c r="P349" s="334"/>
      <c r="Q349" s="2"/>
      <c r="R349" s="335"/>
      <c r="S349" s="335"/>
      <c r="T349" s="335"/>
      <c r="U349" s="335"/>
      <c r="V349" s="335"/>
      <c r="W349" s="335"/>
      <c r="X349" s="335"/>
      <c r="Y349" s="336"/>
      <c r="Z349" s="165"/>
    </row>
    <row r="350" spans="2:26" ht="20.100000000000001" customHeight="1" x14ac:dyDescent="0.15">
      <c r="B350" s="165"/>
      <c r="E350" s="328"/>
      <c r="F350" s="329"/>
      <c r="G350" s="330"/>
      <c r="H350" s="255" t="s">
        <v>373</v>
      </c>
      <c r="I350" s="331"/>
      <c r="J350" s="333" t="s">
        <v>525</v>
      </c>
      <c r="K350" s="333"/>
      <c r="L350" s="333"/>
      <c r="M350" s="333"/>
      <c r="N350" s="333"/>
      <c r="O350" s="333"/>
      <c r="P350" s="334"/>
      <c r="Q350" s="2"/>
      <c r="R350" s="335"/>
      <c r="S350" s="335"/>
      <c r="T350" s="335"/>
      <c r="U350" s="335"/>
      <c r="V350" s="335"/>
      <c r="W350" s="335"/>
      <c r="X350" s="335"/>
      <c r="Y350" s="336"/>
      <c r="Z350" s="165"/>
    </row>
    <row r="351" spans="2:26" ht="20.100000000000001" customHeight="1" x14ac:dyDescent="0.15">
      <c r="B351" s="165"/>
      <c r="E351" s="328"/>
      <c r="F351" s="329"/>
      <c r="G351" s="330"/>
      <c r="H351" s="255" t="s">
        <v>374</v>
      </c>
      <c r="I351" s="331"/>
      <c r="J351" s="333" t="s">
        <v>551</v>
      </c>
      <c r="K351" s="333"/>
      <c r="L351" s="333"/>
      <c r="M351" s="333"/>
      <c r="N351" s="333"/>
      <c r="O351" s="333"/>
      <c r="P351" s="334"/>
      <c r="Q351" s="2"/>
      <c r="R351" s="335"/>
      <c r="S351" s="335"/>
      <c r="T351" s="335"/>
      <c r="U351" s="335"/>
      <c r="V351" s="335"/>
      <c r="W351" s="335"/>
      <c r="X351" s="335"/>
      <c r="Y351" s="336"/>
      <c r="Z351" s="165"/>
    </row>
    <row r="352" spans="2:26" ht="20.100000000000001" customHeight="1" x14ac:dyDescent="0.15">
      <c r="B352" s="165"/>
      <c r="E352" s="328"/>
      <c r="F352" s="329"/>
      <c r="G352" s="330"/>
      <c r="H352" s="255" t="s">
        <v>375</v>
      </c>
      <c r="I352" s="331"/>
      <c r="J352" s="333" t="s">
        <v>259</v>
      </c>
      <c r="K352" s="333"/>
      <c r="L352" s="333"/>
      <c r="M352" s="333"/>
      <c r="N352" s="333"/>
      <c r="O352" s="333"/>
      <c r="P352" s="334"/>
      <c r="Q352" s="2"/>
      <c r="R352" s="335"/>
      <c r="S352" s="335"/>
      <c r="T352" s="335"/>
      <c r="U352" s="335"/>
      <c r="V352" s="335"/>
      <c r="W352" s="335"/>
      <c r="X352" s="335"/>
      <c r="Y352" s="336"/>
      <c r="Z352" s="165"/>
    </row>
    <row r="353" spans="2:26" ht="20.100000000000001" customHeight="1" x14ac:dyDescent="0.15">
      <c r="B353" s="165"/>
      <c r="E353" s="328"/>
      <c r="F353" s="329"/>
      <c r="G353" s="330"/>
      <c r="H353" s="255" t="s">
        <v>376</v>
      </c>
      <c r="I353" s="331"/>
      <c r="J353" s="333" t="s">
        <v>260</v>
      </c>
      <c r="K353" s="333"/>
      <c r="L353" s="333"/>
      <c r="M353" s="333"/>
      <c r="N353" s="333"/>
      <c r="O353" s="333"/>
      <c r="P353" s="334"/>
      <c r="Q353" s="2"/>
      <c r="R353" s="335"/>
      <c r="S353" s="335"/>
      <c r="T353" s="335"/>
      <c r="U353" s="335"/>
      <c r="V353" s="335"/>
      <c r="W353" s="335"/>
      <c r="X353" s="335"/>
      <c r="Y353" s="336"/>
      <c r="Z353" s="165"/>
    </row>
    <row r="354" spans="2:26" ht="30" customHeight="1" x14ac:dyDescent="0.15">
      <c r="B354" s="165"/>
      <c r="E354" s="328"/>
      <c r="F354" s="329"/>
      <c r="G354" s="330"/>
      <c r="H354" s="255" t="s">
        <v>377</v>
      </c>
      <c r="I354" s="331"/>
      <c r="J354" s="333" t="s">
        <v>526</v>
      </c>
      <c r="K354" s="333"/>
      <c r="L354" s="333"/>
      <c r="M354" s="333"/>
      <c r="N354" s="333"/>
      <c r="O354" s="333"/>
      <c r="P354" s="334"/>
      <c r="Q354" s="2"/>
      <c r="R354" s="335"/>
      <c r="S354" s="335"/>
      <c r="T354" s="335"/>
      <c r="U354" s="335"/>
      <c r="V354" s="335"/>
      <c r="W354" s="335"/>
      <c r="X354" s="335"/>
      <c r="Y354" s="336"/>
      <c r="Z354" s="165"/>
    </row>
    <row r="355" spans="2:26" ht="20.100000000000001" customHeight="1" x14ac:dyDescent="0.15">
      <c r="B355" s="165"/>
      <c r="E355" s="328"/>
      <c r="F355" s="329"/>
      <c r="G355" s="330"/>
      <c r="H355" s="255" t="s">
        <v>378</v>
      </c>
      <c r="I355" s="331"/>
      <c r="J355" s="333" t="s">
        <v>261</v>
      </c>
      <c r="K355" s="333"/>
      <c r="L355" s="333"/>
      <c r="M355" s="333"/>
      <c r="N355" s="333"/>
      <c r="O355" s="333"/>
      <c r="P355" s="334"/>
      <c r="Q355" s="2"/>
      <c r="R355" s="335"/>
      <c r="S355" s="335"/>
      <c r="T355" s="335"/>
      <c r="U355" s="335"/>
      <c r="V355" s="335"/>
      <c r="W355" s="335"/>
      <c r="X355" s="335"/>
      <c r="Y355" s="336"/>
      <c r="Z355" s="165"/>
    </row>
    <row r="356" spans="2:26" ht="20.100000000000001" customHeight="1" x14ac:dyDescent="0.15">
      <c r="B356" s="165"/>
      <c r="E356" s="328"/>
      <c r="F356" s="329"/>
      <c r="G356" s="330"/>
      <c r="H356" s="255" t="s">
        <v>379</v>
      </c>
      <c r="I356" s="331"/>
      <c r="J356" s="333" t="s">
        <v>262</v>
      </c>
      <c r="K356" s="333"/>
      <c r="L356" s="333"/>
      <c r="M356" s="333"/>
      <c r="N356" s="333"/>
      <c r="O356" s="333"/>
      <c r="P356" s="334"/>
      <c r="Q356" s="2"/>
      <c r="R356" s="335"/>
      <c r="S356" s="335"/>
      <c r="T356" s="335"/>
      <c r="U356" s="335"/>
      <c r="V356" s="335"/>
      <c r="W356" s="335"/>
      <c r="X356" s="335"/>
      <c r="Y356" s="336"/>
      <c r="Z356" s="165"/>
    </row>
    <row r="357" spans="2:26" ht="20.100000000000001" customHeight="1" x14ac:dyDescent="0.15">
      <c r="B357" s="165"/>
      <c r="E357" s="328"/>
      <c r="F357" s="329"/>
      <c r="G357" s="330"/>
      <c r="H357" s="255" t="s">
        <v>380</v>
      </c>
      <c r="I357" s="331"/>
      <c r="J357" s="333" t="s">
        <v>263</v>
      </c>
      <c r="K357" s="333"/>
      <c r="L357" s="333"/>
      <c r="M357" s="333"/>
      <c r="N357" s="333"/>
      <c r="O357" s="333"/>
      <c r="P357" s="334"/>
      <c r="Q357" s="2"/>
      <c r="R357" s="335"/>
      <c r="S357" s="335"/>
      <c r="T357" s="335"/>
      <c r="U357" s="335"/>
      <c r="V357" s="335"/>
      <c r="W357" s="335"/>
      <c r="X357" s="335"/>
      <c r="Y357" s="336"/>
      <c r="Z357" s="165"/>
    </row>
    <row r="358" spans="2:26" ht="20.100000000000001" customHeight="1" x14ac:dyDescent="0.15">
      <c r="B358" s="165"/>
      <c r="E358" s="328"/>
      <c r="F358" s="329"/>
      <c r="G358" s="330"/>
      <c r="H358" s="255" t="s">
        <v>381</v>
      </c>
      <c r="I358" s="331"/>
      <c r="J358" s="333" t="s">
        <v>527</v>
      </c>
      <c r="K358" s="333"/>
      <c r="L358" s="333"/>
      <c r="M358" s="333"/>
      <c r="N358" s="333"/>
      <c r="O358" s="333"/>
      <c r="P358" s="334"/>
      <c r="Q358" s="2"/>
      <c r="R358" s="335"/>
      <c r="S358" s="335"/>
      <c r="T358" s="335"/>
      <c r="U358" s="335"/>
      <c r="V358" s="335"/>
      <c r="W358" s="335"/>
      <c r="X358" s="335"/>
      <c r="Y358" s="336"/>
      <c r="Z358" s="165"/>
    </row>
    <row r="359" spans="2:26" ht="20.100000000000001" customHeight="1" x14ac:dyDescent="0.15">
      <c r="B359" s="165"/>
      <c r="E359" s="328"/>
      <c r="F359" s="329"/>
      <c r="G359" s="330"/>
      <c r="H359" s="255" t="s">
        <v>382</v>
      </c>
      <c r="I359" s="331"/>
      <c r="J359" s="333" t="s">
        <v>264</v>
      </c>
      <c r="K359" s="333"/>
      <c r="L359" s="333"/>
      <c r="M359" s="333"/>
      <c r="N359" s="333"/>
      <c r="O359" s="333"/>
      <c r="P359" s="334"/>
      <c r="Q359" s="2"/>
      <c r="R359" s="335"/>
      <c r="S359" s="335"/>
      <c r="T359" s="335"/>
      <c r="U359" s="335"/>
      <c r="V359" s="335"/>
      <c r="W359" s="335"/>
      <c r="X359" s="335"/>
      <c r="Y359" s="336"/>
      <c r="Z359" s="165"/>
    </row>
    <row r="360" spans="2:26" ht="20.100000000000001" customHeight="1" x14ac:dyDescent="0.15">
      <c r="B360" s="165"/>
      <c r="E360" s="328"/>
      <c r="F360" s="329"/>
      <c r="G360" s="330"/>
      <c r="H360" s="255" t="s">
        <v>383</v>
      </c>
      <c r="I360" s="331"/>
      <c r="J360" s="333" t="s">
        <v>265</v>
      </c>
      <c r="K360" s="333"/>
      <c r="L360" s="333"/>
      <c r="M360" s="333"/>
      <c r="N360" s="333"/>
      <c r="O360" s="333"/>
      <c r="P360" s="334"/>
      <c r="Q360" s="2"/>
      <c r="R360" s="335"/>
      <c r="S360" s="335"/>
      <c r="T360" s="335"/>
      <c r="U360" s="335"/>
      <c r="V360" s="335"/>
      <c r="W360" s="335"/>
      <c r="X360" s="335"/>
      <c r="Y360" s="336"/>
      <c r="Z360" s="165"/>
    </row>
    <row r="361" spans="2:26" ht="20.100000000000001" customHeight="1" x14ac:dyDescent="0.15">
      <c r="B361" s="165"/>
      <c r="E361" s="328"/>
      <c r="F361" s="329"/>
      <c r="G361" s="330"/>
      <c r="H361" s="255" t="s">
        <v>384</v>
      </c>
      <c r="I361" s="331"/>
      <c r="J361" s="333" t="s">
        <v>266</v>
      </c>
      <c r="K361" s="333"/>
      <c r="L361" s="333"/>
      <c r="M361" s="333"/>
      <c r="N361" s="333"/>
      <c r="O361" s="333"/>
      <c r="P361" s="334"/>
      <c r="Q361" s="2"/>
      <c r="R361" s="335"/>
      <c r="S361" s="335"/>
      <c r="T361" s="335"/>
      <c r="U361" s="335"/>
      <c r="V361" s="335"/>
      <c r="W361" s="335"/>
      <c r="X361" s="335"/>
      <c r="Y361" s="336"/>
      <c r="Z361" s="165"/>
    </row>
    <row r="362" spans="2:26" ht="20.100000000000001" customHeight="1" x14ac:dyDescent="0.15">
      <c r="B362" s="165"/>
      <c r="E362" s="328"/>
      <c r="F362" s="329"/>
      <c r="G362" s="330"/>
      <c r="H362" s="255" t="s">
        <v>385</v>
      </c>
      <c r="I362" s="331"/>
      <c r="J362" s="333" t="s">
        <v>267</v>
      </c>
      <c r="K362" s="333"/>
      <c r="L362" s="333"/>
      <c r="M362" s="333"/>
      <c r="N362" s="333"/>
      <c r="O362" s="333"/>
      <c r="P362" s="334"/>
      <c r="Q362" s="2"/>
      <c r="R362" s="335"/>
      <c r="S362" s="335"/>
      <c r="T362" s="335"/>
      <c r="U362" s="335"/>
      <c r="V362" s="335"/>
      <c r="W362" s="335"/>
      <c r="X362" s="335"/>
      <c r="Y362" s="336"/>
      <c r="Z362" s="165"/>
    </row>
    <row r="363" spans="2:26" ht="20.100000000000001" customHeight="1" x14ac:dyDescent="0.15">
      <c r="B363" s="165"/>
      <c r="E363" s="328"/>
      <c r="F363" s="329"/>
      <c r="G363" s="330"/>
      <c r="H363" s="255" t="s">
        <v>386</v>
      </c>
      <c r="I363" s="331"/>
      <c r="J363" s="333" t="s">
        <v>528</v>
      </c>
      <c r="K363" s="333"/>
      <c r="L363" s="333"/>
      <c r="M363" s="333"/>
      <c r="N363" s="333"/>
      <c r="O363" s="333"/>
      <c r="P363" s="334"/>
      <c r="Q363" s="2"/>
      <c r="R363" s="335"/>
      <c r="S363" s="335"/>
      <c r="T363" s="335"/>
      <c r="U363" s="335"/>
      <c r="V363" s="335"/>
      <c r="W363" s="335"/>
      <c r="X363" s="335"/>
      <c r="Y363" s="336"/>
      <c r="Z363" s="165"/>
    </row>
    <row r="364" spans="2:26" ht="20.100000000000001" customHeight="1" x14ac:dyDescent="0.15">
      <c r="B364" s="165"/>
      <c r="E364" s="328"/>
      <c r="F364" s="329"/>
      <c r="G364" s="330"/>
      <c r="H364" s="255" t="s">
        <v>387</v>
      </c>
      <c r="I364" s="331"/>
      <c r="J364" s="333" t="s">
        <v>268</v>
      </c>
      <c r="K364" s="333"/>
      <c r="L364" s="333"/>
      <c r="M364" s="333"/>
      <c r="N364" s="333"/>
      <c r="O364" s="333"/>
      <c r="P364" s="334"/>
      <c r="Q364" s="2"/>
      <c r="R364" s="335"/>
      <c r="S364" s="335"/>
      <c r="T364" s="335"/>
      <c r="U364" s="335"/>
      <c r="V364" s="335"/>
      <c r="W364" s="335"/>
      <c r="X364" s="335"/>
      <c r="Y364" s="336"/>
      <c r="Z364" s="165"/>
    </row>
    <row r="365" spans="2:26" ht="20.100000000000001" customHeight="1" x14ac:dyDescent="0.15">
      <c r="B365" s="165"/>
      <c r="E365" s="328"/>
      <c r="F365" s="329"/>
      <c r="G365" s="330"/>
      <c r="H365" s="255" t="s">
        <v>388</v>
      </c>
      <c r="I365" s="331"/>
      <c r="J365" s="333" t="s">
        <v>269</v>
      </c>
      <c r="K365" s="333"/>
      <c r="L365" s="333"/>
      <c r="M365" s="333"/>
      <c r="N365" s="333"/>
      <c r="O365" s="333"/>
      <c r="P365" s="334"/>
      <c r="Q365" s="2"/>
      <c r="R365" s="335"/>
      <c r="S365" s="335"/>
      <c r="T365" s="335"/>
      <c r="U365" s="335"/>
      <c r="V365" s="335"/>
      <c r="W365" s="335"/>
      <c r="X365" s="335"/>
      <c r="Y365" s="336"/>
      <c r="Z365" s="165"/>
    </row>
    <row r="366" spans="2:26" ht="20.100000000000001" customHeight="1" x14ac:dyDescent="0.15">
      <c r="B366" s="165"/>
      <c r="E366" s="328"/>
      <c r="F366" s="329"/>
      <c r="G366" s="330"/>
      <c r="H366" s="255" t="s">
        <v>389</v>
      </c>
      <c r="I366" s="331"/>
      <c r="J366" s="333" t="s">
        <v>270</v>
      </c>
      <c r="K366" s="333"/>
      <c r="L366" s="333"/>
      <c r="M366" s="333"/>
      <c r="N366" s="333"/>
      <c r="O366" s="333"/>
      <c r="P366" s="334"/>
      <c r="Q366" s="2"/>
      <c r="R366" s="335"/>
      <c r="S366" s="335"/>
      <c r="T366" s="335"/>
      <c r="U366" s="335"/>
      <c r="V366" s="335"/>
      <c r="W366" s="335"/>
      <c r="X366" s="335"/>
      <c r="Y366" s="336"/>
      <c r="Z366" s="165"/>
    </row>
    <row r="367" spans="2:26" ht="30" customHeight="1" x14ac:dyDescent="0.15">
      <c r="B367" s="165"/>
      <c r="E367" s="328"/>
      <c r="F367" s="329"/>
      <c r="G367" s="330"/>
      <c r="H367" s="255" t="s">
        <v>390</v>
      </c>
      <c r="I367" s="331"/>
      <c r="J367" s="333" t="s">
        <v>529</v>
      </c>
      <c r="K367" s="333"/>
      <c r="L367" s="333"/>
      <c r="M367" s="333"/>
      <c r="N367" s="333"/>
      <c r="O367" s="333"/>
      <c r="P367" s="334"/>
      <c r="Q367" s="2"/>
      <c r="R367" s="335"/>
      <c r="S367" s="335"/>
      <c r="T367" s="335"/>
      <c r="U367" s="335"/>
      <c r="V367" s="335"/>
      <c r="W367" s="335"/>
      <c r="X367" s="335"/>
      <c r="Y367" s="336"/>
      <c r="Z367" s="165"/>
    </row>
    <row r="368" spans="2:26" ht="20.100000000000001" customHeight="1" x14ac:dyDescent="0.15">
      <c r="B368" s="165"/>
      <c r="E368" s="328"/>
      <c r="F368" s="329"/>
      <c r="G368" s="330"/>
      <c r="H368" s="255" t="s">
        <v>391</v>
      </c>
      <c r="I368" s="331"/>
      <c r="J368" s="333" t="s">
        <v>530</v>
      </c>
      <c r="K368" s="333"/>
      <c r="L368" s="333"/>
      <c r="M368" s="333"/>
      <c r="N368" s="333"/>
      <c r="O368" s="333"/>
      <c r="P368" s="334"/>
      <c r="Q368" s="2"/>
      <c r="R368" s="335"/>
      <c r="S368" s="335"/>
      <c r="T368" s="335"/>
      <c r="U368" s="335"/>
      <c r="V368" s="335"/>
      <c r="W368" s="335"/>
      <c r="X368" s="335"/>
      <c r="Y368" s="336"/>
      <c r="Z368" s="165"/>
    </row>
    <row r="369" spans="2:26" ht="20.100000000000001" customHeight="1" x14ac:dyDescent="0.15">
      <c r="B369" s="165"/>
      <c r="E369" s="328"/>
      <c r="F369" s="329"/>
      <c r="G369" s="330"/>
      <c r="H369" s="255" t="s">
        <v>392</v>
      </c>
      <c r="I369" s="331"/>
      <c r="J369" s="333" t="s">
        <v>271</v>
      </c>
      <c r="K369" s="333"/>
      <c r="L369" s="333"/>
      <c r="M369" s="333"/>
      <c r="N369" s="333"/>
      <c r="O369" s="333"/>
      <c r="P369" s="334"/>
      <c r="Q369" s="2"/>
      <c r="R369" s="335"/>
      <c r="S369" s="335"/>
      <c r="T369" s="335"/>
      <c r="U369" s="335"/>
      <c r="V369" s="335"/>
      <c r="W369" s="335"/>
      <c r="X369" s="335"/>
      <c r="Y369" s="336"/>
      <c r="Z369" s="165"/>
    </row>
    <row r="370" spans="2:26" ht="20.100000000000001" customHeight="1" x14ac:dyDescent="0.15">
      <c r="B370" s="165"/>
      <c r="E370" s="328"/>
      <c r="F370" s="329"/>
      <c r="G370" s="330"/>
      <c r="H370" s="255" t="s">
        <v>393</v>
      </c>
      <c r="I370" s="331"/>
      <c r="J370" s="333" t="s">
        <v>272</v>
      </c>
      <c r="K370" s="333"/>
      <c r="L370" s="333"/>
      <c r="M370" s="333"/>
      <c r="N370" s="333"/>
      <c r="O370" s="333"/>
      <c r="P370" s="334"/>
      <c r="Q370" s="2"/>
      <c r="R370" s="335"/>
      <c r="S370" s="335"/>
      <c r="T370" s="335"/>
      <c r="U370" s="335"/>
      <c r="V370" s="335"/>
      <c r="W370" s="335"/>
      <c r="X370" s="335"/>
      <c r="Y370" s="336"/>
      <c r="Z370" s="165"/>
    </row>
    <row r="371" spans="2:26" ht="20.100000000000001" customHeight="1" x14ac:dyDescent="0.15">
      <c r="B371" s="165"/>
      <c r="E371" s="328"/>
      <c r="F371" s="329"/>
      <c r="G371" s="330"/>
      <c r="H371" s="255" t="s">
        <v>394</v>
      </c>
      <c r="I371" s="331"/>
      <c r="J371" s="333" t="s">
        <v>273</v>
      </c>
      <c r="K371" s="333"/>
      <c r="L371" s="333"/>
      <c r="M371" s="333"/>
      <c r="N371" s="333"/>
      <c r="O371" s="333"/>
      <c r="P371" s="334"/>
      <c r="Q371" s="2"/>
      <c r="R371" s="335"/>
      <c r="S371" s="335"/>
      <c r="T371" s="335"/>
      <c r="U371" s="335"/>
      <c r="V371" s="335"/>
      <c r="W371" s="335"/>
      <c r="X371" s="335"/>
      <c r="Y371" s="336"/>
      <c r="Z371" s="165"/>
    </row>
    <row r="372" spans="2:26" ht="20.100000000000001" customHeight="1" x14ac:dyDescent="0.15">
      <c r="B372" s="165"/>
      <c r="E372" s="328"/>
      <c r="F372" s="329"/>
      <c r="G372" s="330"/>
      <c r="H372" s="255" t="s">
        <v>395</v>
      </c>
      <c r="I372" s="331"/>
      <c r="J372" s="333" t="s">
        <v>274</v>
      </c>
      <c r="K372" s="333"/>
      <c r="L372" s="333"/>
      <c r="M372" s="333"/>
      <c r="N372" s="333"/>
      <c r="O372" s="333"/>
      <c r="P372" s="334"/>
      <c r="Q372" s="2"/>
      <c r="R372" s="335"/>
      <c r="S372" s="335"/>
      <c r="T372" s="335"/>
      <c r="U372" s="335"/>
      <c r="V372" s="335"/>
      <c r="W372" s="335"/>
      <c r="X372" s="335"/>
      <c r="Y372" s="336"/>
      <c r="Z372" s="165"/>
    </row>
    <row r="373" spans="2:26" ht="20.100000000000001" customHeight="1" x14ac:dyDescent="0.15">
      <c r="B373" s="165"/>
      <c r="E373" s="328"/>
      <c r="F373" s="329"/>
      <c r="G373" s="330"/>
      <c r="H373" s="255" t="s">
        <v>396</v>
      </c>
      <c r="I373" s="331"/>
      <c r="J373" s="333" t="s">
        <v>275</v>
      </c>
      <c r="K373" s="333"/>
      <c r="L373" s="333"/>
      <c r="M373" s="333"/>
      <c r="N373" s="333"/>
      <c r="O373" s="333"/>
      <c r="P373" s="334"/>
      <c r="Q373" s="2"/>
      <c r="R373" s="335"/>
      <c r="S373" s="335"/>
      <c r="T373" s="335"/>
      <c r="U373" s="335"/>
      <c r="V373" s="335"/>
      <c r="W373" s="335"/>
      <c r="X373" s="335"/>
      <c r="Y373" s="336"/>
      <c r="Z373" s="165"/>
    </row>
    <row r="374" spans="2:26" ht="20.100000000000001" customHeight="1" x14ac:dyDescent="0.15">
      <c r="B374" s="165"/>
      <c r="E374" s="328"/>
      <c r="F374" s="329"/>
      <c r="G374" s="330"/>
      <c r="H374" s="255" t="s">
        <v>397</v>
      </c>
      <c r="I374" s="331"/>
      <c r="J374" s="333" t="s">
        <v>276</v>
      </c>
      <c r="K374" s="333"/>
      <c r="L374" s="333"/>
      <c r="M374" s="333"/>
      <c r="N374" s="333"/>
      <c r="O374" s="333"/>
      <c r="P374" s="334"/>
      <c r="Q374" s="2"/>
      <c r="R374" s="335"/>
      <c r="S374" s="335"/>
      <c r="T374" s="335"/>
      <c r="U374" s="335"/>
      <c r="V374" s="335"/>
      <c r="W374" s="335"/>
      <c r="X374" s="335"/>
      <c r="Y374" s="336"/>
      <c r="Z374" s="165"/>
    </row>
    <row r="375" spans="2:26" ht="20.100000000000001" customHeight="1" x14ac:dyDescent="0.15">
      <c r="B375" s="165"/>
      <c r="E375" s="328"/>
      <c r="F375" s="329"/>
      <c r="G375" s="330"/>
      <c r="H375" s="255" t="s">
        <v>398</v>
      </c>
      <c r="I375" s="331"/>
      <c r="J375" s="333" t="s">
        <v>277</v>
      </c>
      <c r="K375" s="333"/>
      <c r="L375" s="333"/>
      <c r="M375" s="333"/>
      <c r="N375" s="333"/>
      <c r="O375" s="333"/>
      <c r="P375" s="334"/>
      <c r="Q375" s="2"/>
      <c r="R375" s="335"/>
      <c r="S375" s="335"/>
      <c r="T375" s="335"/>
      <c r="U375" s="335"/>
      <c r="V375" s="335"/>
      <c r="W375" s="335"/>
      <c r="X375" s="335"/>
      <c r="Y375" s="336"/>
      <c r="Z375" s="165"/>
    </row>
    <row r="376" spans="2:26" ht="20.100000000000001" customHeight="1" x14ac:dyDescent="0.15">
      <c r="B376" s="165"/>
      <c r="E376" s="328"/>
      <c r="F376" s="329"/>
      <c r="G376" s="330"/>
      <c r="H376" s="255" t="s">
        <v>399</v>
      </c>
      <c r="I376" s="331"/>
      <c r="J376" s="333" t="s">
        <v>278</v>
      </c>
      <c r="K376" s="333"/>
      <c r="L376" s="333"/>
      <c r="M376" s="333"/>
      <c r="N376" s="333"/>
      <c r="O376" s="333"/>
      <c r="P376" s="334"/>
      <c r="Q376" s="2"/>
      <c r="R376" s="335"/>
      <c r="S376" s="335"/>
      <c r="T376" s="335"/>
      <c r="U376" s="335"/>
      <c r="V376" s="335"/>
      <c r="W376" s="335"/>
      <c r="X376" s="335"/>
      <c r="Y376" s="336"/>
      <c r="Z376" s="165"/>
    </row>
    <row r="377" spans="2:26" ht="20.100000000000001" customHeight="1" x14ac:dyDescent="0.15">
      <c r="B377" s="165"/>
      <c r="E377" s="328"/>
      <c r="F377" s="329"/>
      <c r="G377" s="330"/>
      <c r="H377" s="255" t="s">
        <v>400</v>
      </c>
      <c r="I377" s="331"/>
      <c r="J377" s="333" t="s">
        <v>279</v>
      </c>
      <c r="K377" s="333"/>
      <c r="L377" s="333"/>
      <c r="M377" s="333"/>
      <c r="N377" s="333"/>
      <c r="O377" s="333"/>
      <c r="P377" s="334"/>
      <c r="Q377" s="2"/>
      <c r="R377" s="335"/>
      <c r="S377" s="335"/>
      <c r="T377" s="335"/>
      <c r="U377" s="335"/>
      <c r="V377" s="335"/>
      <c r="W377" s="335"/>
      <c r="X377" s="335"/>
      <c r="Y377" s="336"/>
      <c r="Z377" s="165"/>
    </row>
    <row r="378" spans="2:26" ht="20.100000000000001" customHeight="1" x14ac:dyDescent="0.15">
      <c r="B378" s="165"/>
      <c r="E378" s="328"/>
      <c r="F378" s="329"/>
      <c r="G378" s="330"/>
      <c r="H378" s="255" t="s">
        <v>401</v>
      </c>
      <c r="I378" s="331"/>
      <c r="J378" s="333" t="s">
        <v>531</v>
      </c>
      <c r="K378" s="333"/>
      <c r="L378" s="333"/>
      <c r="M378" s="333"/>
      <c r="N378" s="333"/>
      <c r="O378" s="333"/>
      <c r="P378" s="334"/>
      <c r="Q378" s="2"/>
      <c r="R378" s="335"/>
      <c r="S378" s="335"/>
      <c r="T378" s="335"/>
      <c r="U378" s="335"/>
      <c r="V378" s="335"/>
      <c r="W378" s="335"/>
      <c r="X378" s="335"/>
      <c r="Y378" s="336"/>
      <c r="Z378" s="165"/>
    </row>
    <row r="379" spans="2:26" ht="20.100000000000001" customHeight="1" x14ac:dyDescent="0.15">
      <c r="B379" s="165"/>
      <c r="E379" s="328"/>
      <c r="F379" s="329"/>
      <c r="G379" s="330"/>
      <c r="H379" s="255" t="s">
        <v>402</v>
      </c>
      <c r="I379" s="331"/>
      <c r="J379" s="333" t="s">
        <v>280</v>
      </c>
      <c r="K379" s="333"/>
      <c r="L379" s="333"/>
      <c r="M379" s="333"/>
      <c r="N379" s="333"/>
      <c r="O379" s="333"/>
      <c r="P379" s="334"/>
      <c r="Q379" s="2"/>
      <c r="R379" s="335"/>
      <c r="S379" s="335"/>
      <c r="T379" s="335"/>
      <c r="U379" s="335"/>
      <c r="V379" s="335"/>
      <c r="W379" s="335"/>
      <c r="X379" s="335"/>
      <c r="Y379" s="336"/>
      <c r="Z379" s="165"/>
    </row>
    <row r="380" spans="2:26" ht="20.100000000000001" customHeight="1" x14ac:dyDescent="0.15">
      <c r="B380" s="165"/>
      <c r="E380" s="328"/>
      <c r="F380" s="329"/>
      <c r="G380" s="330"/>
      <c r="H380" s="255" t="s">
        <v>403</v>
      </c>
      <c r="I380" s="331"/>
      <c r="J380" s="333" t="s">
        <v>281</v>
      </c>
      <c r="K380" s="333"/>
      <c r="L380" s="333"/>
      <c r="M380" s="333"/>
      <c r="N380" s="333"/>
      <c r="O380" s="333"/>
      <c r="P380" s="334"/>
      <c r="Q380" s="2"/>
      <c r="R380" s="335"/>
      <c r="S380" s="335"/>
      <c r="T380" s="335"/>
      <c r="U380" s="335"/>
      <c r="V380" s="335"/>
      <c r="W380" s="335"/>
      <c r="X380" s="335"/>
      <c r="Y380" s="336"/>
      <c r="Z380" s="165"/>
    </row>
    <row r="381" spans="2:26" ht="20.100000000000001" customHeight="1" x14ac:dyDescent="0.15">
      <c r="B381" s="165"/>
      <c r="E381" s="328"/>
      <c r="F381" s="329"/>
      <c r="G381" s="330"/>
      <c r="H381" s="255" t="s">
        <v>404</v>
      </c>
      <c r="I381" s="331"/>
      <c r="J381" s="333" t="s">
        <v>282</v>
      </c>
      <c r="K381" s="333"/>
      <c r="L381" s="333"/>
      <c r="M381" s="333"/>
      <c r="N381" s="333"/>
      <c r="O381" s="333"/>
      <c r="P381" s="334"/>
      <c r="Q381" s="2"/>
      <c r="R381" s="335"/>
      <c r="S381" s="335"/>
      <c r="T381" s="335"/>
      <c r="U381" s="335"/>
      <c r="V381" s="335"/>
      <c r="W381" s="335"/>
      <c r="X381" s="335"/>
      <c r="Y381" s="336"/>
      <c r="Z381" s="165"/>
    </row>
    <row r="382" spans="2:26" ht="20.100000000000001" customHeight="1" x14ac:dyDescent="0.15">
      <c r="B382" s="165"/>
      <c r="E382" s="328"/>
      <c r="F382" s="329"/>
      <c r="G382" s="330"/>
      <c r="H382" s="255" t="s">
        <v>405</v>
      </c>
      <c r="I382" s="331"/>
      <c r="J382" s="333" t="s">
        <v>283</v>
      </c>
      <c r="K382" s="333"/>
      <c r="L382" s="333"/>
      <c r="M382" s="333"/>
      <c r="N382" s="333"/>
      <c r="O382" s="333"/>
      <c r="P382" s="334"/>
      <c r="Q382" s="2"/>
      <c r="R382" s="335"/>
      <c r="S382" s="335"/>
      <c r="T382" s="335"/>
      <c r="U382" s="335"/>
      <c r="V382" s="335"/>
      <c r="W382" s="335"/>
      <c r="X382" s="335"/>
      <c r="Y382" s="336"/>
      <c r="Z382" s="165"/>
    </row>
    <row r="383" spans="2:26" ht="20.100000000000001" customHeight="1" x14ac:dyDescent="0.15">
      <c r="B383" s="165"/>
      <c r="E383" s="328"/>
      <c r="F383" s="329"/>
      <c r="G383" s="330"/>
      <c r="H383" s="331" t="s">
        <v>406</v>
      </c>
      <c r="I383" s="332"/>
      <c r="J383" s="333" t="s">
        <v>284</v>
      </c>
      <c r="K383" s="333"/>
      <c r="L383" s="333"/>
      <c r="M383" s="333"/>
      <c r="N383" s="333"/>
      <c r="O383" s="333"/>
      <c r="P383" s="334"/>
      <c r="Q383" s="2"/>
      <c r="R383" s="335"/>
      <c r="S383" s="335"/>
      <c r="T383" s="335"/>
      <c r="U383" s="335"/>
      <c r="V383" s="335"/>
      <c r="W383" s="335"/>
      <c r="X383" s="335"/>
      <c r="Y383" s="336"/>
      <c r="Z383" s="165"/>
    </row>
    <row r="384" spans="2:26" ht="20.100000000000001" customHeight="1" x14ac:dyDescent="0.15">
      <c r="B384" s="165"/>
      <c r="E384" s="328"/>
      <c r="F384" s="329"/>
      <c r="G384" s="330"/>
      <c r="H384" s="331" t="s">
        <v>407</v>
      </c>
      <c r="I384" s="332"/>
      <c r="J384" s="333" t="s">
        <v>285</v>
      </c>
      <c r="K384" s="333"/>
      <c r="L384" s="333"/>
      <c r="M384" s="333"/>
      <c r="N384" s="333"/>
      <c r="O384" s="333"/>
      <c r="P384" s="334"/>
      <c r="Q384" s="2"/>
      <c r="R384" s="335"/>
      <c r="S384" s="335"/>
      <c r="T384" s="335"/>
      <c r="U384" s="335"/>
      <c r="V384" s="335"/>
      <c r="W384" s="335"/>
      <c r="X384" s="335"/>
      <c r="Y384" s="336"/>
      <c r="Z384" s="165"/>
    </row>
    <row r="385" spans="1:26" ht="20.100000000000001" customHeight="1" x14ac:dyDescent="0.15">
      <c r="B385" s="165"/>
      <c r="E385" s="328"/>
      <c r="F385" s="329"/>
      <c r="G385" s="330"/>
      <c r="H385" s="331" t="s">
        <v>408</v>
      </c>
      <c r="I385" s="332"/>
      <c r="J385" s="333" t="s">
        <v>552</v>
      </c>
      <c r="K385" s="333"/>
      <c r="L385" s="333"/>
      <c r="M385" s="333"/>
      <c r="N385" s="333"/>
      <c r="O385" s="333"/>
      <c r="P385" s="334"/>
      <c r="Q385" s="2"/>
      <c r="R385" s="335"/>
      <c r="S385" s="335"/>
      <c r="T385" s="335"/>
      <c r="U385" s="335"/>
      <c r="V385" s="335"/>
      <c r="W385" s="335"/>
      <c r="X385" s="335"/>
      <c r="Y385" s="336"/>
      <c r="Z385" s="165"/>
    </row>
    <row r="386" spans="1:26" ht="20.100000000000001" customHeight="1" x14ac:dyDescent="0.15">
      <c r="B386" s="165"/>
      <c r="E386" s="328"/>
      <c r="F386" s="329"/>
      <c r="G386" s="330"/>
      <c r="H386" s="331" t="s">
        <v>409</v>
      </c>
      <c r="I386" s="332"/>
      <c r="J386" s="333" t="s">
        <v>553</v>
      </c>
      <c r="K386" s="333"/>
      <c r="L386" s="333"/>
      <c r="M386" s="333"/>
      <c r="N386" s="333"/>
      <c r="O386" s="333"/>
      <c r="P386" s="334"/>
      <c r="Q386" s="2"/>
      <c r="R386" s="335"/>
      <c r="S386" s="335"/>
      <c r="T386" s="335"/>
      <c r="U386" s="335"/>
      <c r="V386" s="335"/>
      <c r="W386" s="335"/>
      <c r="X386" s="335"/>
      <c r="Y386" s="336"/>
      <c r="Z386" s="165"/>
    </row>
    <row r="387" spans="1:26" ht="20.100000000000001" customHeight="1" x14ac:dyDescent="0.15">
      <c r="B387" s="165"/>
      <c r="E387" s="328"/>
      <c r="F387" s="329"/>
      <c r="G387" s="330"/>
      <c r="H387" s="331" t="s">
        <v>410</v>
      </c>
      <c r="I387" s="332"/>
      <c r="J387" s="333" t="s">
        <v>554</v>
      </c>
      <c r="K387" s="333"/>
      <c r="L387" s="333"/>
      <c r="M387" s="333"/>
      <c r="N387" s="333"/>
      <c r="O387" s="333"/>
      <c r="P387" s="334"/>
      <c r="Q387" s="2"/>
      <c r="R387" s="335"/>
      <c r="S387" s="335"/>
      <c r="T387" s="335"/>
      <c r="U387" s="335"/>
      <c r="V387" s="335"/>
      <c r="W387" s="335"/>
      <c r="X387" s="335"/>
      <c r="Y387" s="336"/>
      <c r="Z387" s="165"/>
    </row>
    <row r="388" spans="1:26" ht="20.100000000000001" customHeight="1" x14ac:dyDescent="0.15">
      <c r="B388" s="165"/>
      <c r="E388" s="328"/>
      <c r="F388" s="329"/>
      <c r="G388" s="330"/>
      <c r="H388" s="331" t="s">
        <v>411</v>
      </c>
      <c r="I388" s="332"/>
      <c r="J388" s="333" t="s">
        <v>555</v>
      </c>
      <c r="K388" s="333"/>
      <c r="L388" s="333"/>
      <c r="M388" s="333"/>
      <c r="N388" s="333"/>
      <c r="O388" s="333"/>
      <c r="P388" s="334"/>
      <c r="Q388" s="2"/>
      <c r="R388" s="335"/>
      <c r="S388" s="335"/>
      <c r="T388" s="335"/>
      <c r="U388" s="335"/>
      <c r="V388" s="335"/>
      <c r="W388" s="335"/>
      <c r="X388" s="335"/>
      <c r="Y388" s="336"/>
      <c r="Z388" s="165"/>
    </row>
    <row r="389" spans="1:26" ht="20.100000000000001" customHeight="1" x14ac:dyDescent="0.15">
      <c r="B389" s="165"/>
      <c r="E389" s="328"/>
      <c r="F389" s="329"/>
      <c r="G389" s="330"/>
      <c r="H389" s="331" t="s">
        <v>412</v>
      </c>
      <c r="I389" s="332"/>
      <c r="J389" s="333" t="s">
        <v>286</v>
      </c>
      <c r="K389" s="333"/>
      <c r="L389" s="333"/>
      <c r="M389" s="333"/>
      <c r="N389" s="333"/>
      <c r="O389" s="333"/>
      <c r="P389" s="334"/>
      <c r="Q389" s="2"/>
      <c r="R389" s="335"/>
      <c r="S389" s="335"/>
      <c r="T389" s="335"/>
      <c r="U389" s="335"/>
      <c r="V389" s="335"/>
      <c r="W389" s="335"/>
      <c r="X389" s="335"/>
      <c r="Y389" s="336"/>
      <c r="Z389" s="165"/>
    </row>
    <row r="390" spans="1:26" ht="19.899999999999999" customHeight="1" x14ac:dyDescent="0.15">
      <c r="B390" s="165"/>
      <c r="E390" s="328"/>
      <c r="F390" s="329"/>
      <c r="G390" s="330"/>
      <c r="H390" s="331" t="s">
        <v>413</v>
      </c>
      <c r="I390" s="332"/>
      <c r="J390" s="333" t="s">
        <v>532</v>
      </c>
      <c r="K390" s="333"/>
      <c r="L390" s="333"/>
      <c r="M390" s="333"/>
      <c r="N390" s="333"/>
      <c r="O390" s="333"/>
      <c r="P390" s="334"/>
      <c r="Q390" s="2"/>
      <c r="R390" s="335"/>
      <c r="S390" s="335"/>
      <c r="T390" s="335"/>
      <c r="U390" s="335"/>
      <c r="V390" s="335"/>
      <c r="W390" s="335"/>
      <c r="X390" s="335"/>
      <c r="Y390" s="336"/>
      <c r="Z390" s="165"/>
    </row>
    <row r="391" spans="1:26" ht="30" customHeight="1" x14ac:dyDescent="0.15">
      <c r="B391" s="165"/>
      <c r="E391" s="328"/>
      <c r="F391" s="329"/>
      <c r="G391" s="330"/>
      <c r="H391" s="331" t="s">
        <v>414</v>
      </c>
      <c r="I391" s="332"/>
      <c r="J391" s="333" t="s">
        <v>533</v>
      </c>
      <c r="K391" s="333"/>
      <c r="L391" s="333"/>
      <c r="M391" s="333"/>
      <c r="N391" s="333"/>
      <c r="O391" s="333"/>
      <c r="P391" s="334"/>
      <c r="Q391" s="2"/>
      <c r="R391" s="335"/>
      <c r="S391" s="335"/>
      <c r="T391" s="335"/>
      <c r="U391" s="335"/>
      <c r="V391" s="335"/>
      <c r="W391" s="335"/>
      <c r="X391" s="335"/>
      <c r="Y391" s="336"/>
      <c r="Z391" s="165"/>
    </row>
    <row r="392" spans="1:26" ht="30" customHeight="1" x14ac:dyDescent="0.15">
      <c r="B392" s="165"/>
      <c r="E392" s="328"/>
      <c r="F392" s="329"/>
      <c r="G392" s="330"/>
      <c r="H392" s="331" t="s">
        <v>415</v>
      </c>
      <c r="I392" s="332"/>
      <c r="J392" s="333" t="s">
        <v>534</v>
      </c>
      <c r="K392" s="333"/>
      <c r="L392" s="333"/>
      <c r="M392" s="333"/>
      <c r="N392" s="333"/>
      <c r="O392" s="333"/>
      <c r="P392" s="334"/>
      <c r="Q392" s="2"/>
      <c r="R392" s="335"/>
      <c r="S392" s="335"/>
      <c r="T392" s="335"/>
      <c r="U392" s="335"/>
      <c r="V392" s="335"/>
      <c r="W392" s="335"/>
      <c r="X392" s="335"/>
      <c r="Y392" s="336"/>
      <c r="Z392" s="165"/>
    </row>
    <row r="393" spans="1:26" ht="19.899999999999999" customHeight="1" x14ac:dyDescent="0.15">
      <c r="B393" s="165"/>
      <c r="E393" s="328"/>
      <c r="F393" s="329"/>
      <c r="G393" s="330"/>
      <c r="H393" s="331" t="s">
        <v>416</v>
      </c>
      <c r="I393" s="332"/>
      <c r="J393" s="333" t="s">
        <v>535</v>
      </c>
      <c r="K393" s="333"/>
      <c r="L393" s="333"/>
      <c r="M393" s="333"/>
      <c r="N393" s="333"/>
      <c r="O393" s="333"/>
      <c r="P393" s="334"/>
      <c r="Q393" s="2"/>
      <c r="R393" s="335"/>
      <c r="S393" s="335"/>
      <c r="T393" s="335"/>
      <c r="U393" s="335"/>
      <c r="V393" s="335"/>
      <c r="W393" s="335"/>
      <c r="X393" s="335"/>
      <c r="Y393" s="336"/>
      <c r="Z393" s="165"/>
    </row>
    <row r="394" spans="1:26" ht="30" customHeight="1" x14ac:dyDescent="0.15">
      <c r="A394" s="327">
        <f>IFERROR(IF(AND($Q394="○", TRIM($R394)=""),1001,0),3)</f>
        <v>0</v>
      </c>
      <c r="B394" s="165"/>
      <c r="E394" s="328"/>
      <c r="F394" s="329"/>
      <c r="G394" s="330"/>
      <c r="H394" s="331" t="s">
        <v>417</v>
      </c>
      <c r="I394" s="332"/>
      <c r="J394" s="333" t="s">
        <v>287</v>
      </c>
      <c r="K394" s="333"/>
      <c r="L394" s="333"/>
      <c r="M394" s="333"/>
      <c r="N394" s="333"/>
      <c r="O394" s="333"/>
      <c r="P394" s="334"/>
      <c r="Q394" s="2"/>
      <c r="R394" s="26"/>
      <c r="S394" s="27"/>
      <c r="T394" s="27"/>
      <c r="U394" s="27"/>
      <c r="V394" s="27"/>
      <c r="W394" s="27"/>
      <c r="X394" s="27"/>
      <c r="Y394" s="28"/>
      <c r="Z394" s="165"/>
    </row>
    <row r="395" spans="1:26" ht="20.100000000000001" customHeight="1" x14ac:dyDescent="0.15">
      <c r="B395" s="165"/>
      <c r="E395" s="328"/>
      <c r="F395" s="329"/>
      <c r="G395" s="330"/>
      <c r="H395" s="338" t="s">
        <v>418</v>
      </c>
      <c r="I395" s="339"/>
      <c r="J395" s="340" t="s">
        <v>288</v>
      </c>
      <c r="K395" s="340"/>
      <c r="L395" s="340"/>
      <c r="M395" s="340"/>
      <c r="N395" s="340"/>
      <c r="O395" s="340"/>
      <c r="P395" s="341"/>
      <c r="Q395" s="2"/>
      <c r="R395" s="335"/>
      <c r="S395" s="335"/>
      <c r="T395" s="335"/>
      <c r="U395" s="335"/>
      <c r="V395" s="335"/>
      <c r="W395" s="335"/>
      <c r="X395" s="335"/>
      <c r="Y395" s="336"/>
      <c r="Z395" s="165"/>
    </row>
    <row r="396" spans="1:26" ht="20.100000000000001" customHeight="1" x14ac:dyDescent="0.15">
      <c r="B396" s="165"/>
      <c r="E396" s="328"/>
      <c r="F396" s="329"/>
      <c r="G396" s="330"/>
      <c r="H396" s="338" t="s">
        <v>419</v>
      </c>
      <c r="I396" s="339"/>
      <c r="J396" s="340" t="s">
        <v>289</v>
      </c>
      <c r="K396" s="340"/>
      <c r="L396" s="340"/>
      <c r="M396" s="340"/>
      <c r="N396" s="340"/>
      <c r="O396" s="340"/>
      <c r="P396" s="341"/>
      <c r="Q396" s="2"/>
      <c r="R396" s="335"/>
      <c r="S396" s="335"/>
      <c r="T396" s="335"/>
      <c r="U396" s="335"/>
      <c r="V396" s="335"/>
      <c r="W396" s="335"/>
      <c r="X396" s="335"/>
      <c r="Y396" s="336"/>
      <c r="Z396" s="165"/>
    </row>
    <row r="397" spans="1:26" ht="20.100000000000001" customHeight="1" x14ac:dyDescent="0.15">
      <c r="B397" s="165"/>
      <c r="E397" s="328"/>
      <c r="F397" s="329"/>
      <c r="G397" s="330"/>
      <c r="H397" s="338" t="s">
        <v>420</v>
      </c>
      <c r="I397" s="339"/>
      <c r="J397" s="340" t="s">
        <v>290</v>
      </c>
      <c r="K397" s="340"/>
      <c r="L397" s="340"/>
      <c r="M397" s="340"/>
      <c r="N397" s="340"/>
      <c r="O397" s="340"/>
      <c r="P397" s="341"/>
      <c r="Q397" s="2"/>
      <c r="R397" s="335"/>
      <c r="S397" s="335"/>
      <c r="T397" s="335"/>
      <c r="U397" s="335"/>
      <c r="V397" s="335"/>
      <c r="W397" s="335"/>
      <c r="X397" s="335"/>
      <c r="Y397" s="336"/>
      <c r="Z397" s="165"/>
    </row>
    <row r="398" spans="1:26" ht="30" customHeight="1" x14ac:dyDescent="0.15">
      <c r="B398" s="165"/>
      <c r="E398" s="328"/>
      <c r="F398" s="329"/>
      <c r="G398" s="330"/>
      <c r="H398" s="338" t="s">
        <v>421</v>
      </c>
      <c r="I398" s="339"/>
      <c r="J398" s="340" t="s">
        <v>291</v>
      </c>
      <c r="K398" s="340"/>
      <c r="L398" s="340"/>
      <c r="M398" s="340"/>
      <c r="N398" s="340"/>
      <c r="O398" s="340"/>
      <c r="P398" s="341"/>
      <c r="Q398" s="2"/>
      <c r="R398" s="335"/>
      <c r="S398" s="335"/>
      <c r="T398" s="335"/>
      <c r="U398" s="335"/>
      <c r="V398" s="335"/>
      <c r="W398" s="335"/>
      <c r="X398" s="335"/>
      <c r="Y398" s="336"/>
      <c r="Z398" s="165"/>
    </row>
    <row r="399" spans="1:26" ht="20.100000000000001" customHeight="1" x14ac:dyDescent="0.15">
      <c r="B399" s="165"/>
      <c r="E399" s="328"/>
      <c r="F399" s="329"/>
      <c r="G399" s="330"/>
      <c r="H399" s="338" t="s">
        <v>422</v>
      </c>
      <c r="I399" s="339"/>
      <c r="J399" s="340" t="s">
        <v>292</v>
      </c>
      <c r="K399" s="340"/>
      <c r="L399" s="340"/>
      <c r="M399" s="340"/>
      <c r="N399" s="340"/>
      <c r="O399" s="340"/>
      <c r="P399" s="341"/>
      <c r="Q399" s="2"/>
      <c r="R399" s="335"/>
      <c r="S399" s="335"/>
      <c r="T399" s="335"/>
      <c r="U399" s="335"/>
      <c r="V399" s="335"/>
      <c r="W399" s="335"/>
      <c r="X399" s="335"/>
      <c r="Y399" s="336"/>
      <c r="Z399" s="165"/>
    </row>
    <row r="400" spans="1:26" ht="20.100000000000001" customHeight="1" x14ac:dyDescent="0.15">
      <c r="B400" s="165"/>
      <c r="E400" s="328"/>
      <c r="F400" s="329"/>
      <c r="G400" s="330"/>
      <c r="H400" s="338" t="s">
        <v>423</v>
      </c>
      <c r="I400" s="339"/>
      <c r="J400" s="340" t="s">
        <v>293</v>
      </c>
      <c r="K400" s="340"/>
      <c r="L400" s="340"/>
      <c r="M400" s="340"/>
      <c r="N400" s="340"/>
      <c r="O400" s="340"/>
      <c r="P400" s="341"/>
      <c r="Q400" s="2"/>
      <c r="R400" s="335"/>
      <c r="S400" s="335"/>
      <c r="T400" s="335"/>
      <c r="U400" s="335"/>
      <c r="V400" s="335"/>
      <c r="W400" s="335"/>
      <c r="X400" s="335"/>
      <c r="Y400" s="336"/>
      <c r="Z400" s="165"/>
    </row>
    <row r="401" spans="1:26" ht="20.100000000000001" customHeight="1" x14ac:dyDescent="0.15">
      <c r="B401" s="165"/>
      <c r="E401" s="328"/>
      <c r="F401" s="329"/>
      <c r="G401" s="330"/>
      <c r="H401" s="338" t="s">
        <v>424</v>
      </c>
      <c r="I401" s="339"/>
      <c r="J401" s="340" t="s">
        <v>294</v>
      </c>
      <c r="K401" s="340"/>
      <c r="L401" s="340"/>
      <c r="M401" s="340"/>
      <c r="N401" s="340"/>
      <c r="O401" s="340"/>
      <c r="P401" s="341"/>
      <c r="Q401" s="2"/>
      <c r="R401" s="335"/>
      <c r="S401" s="335"/>
      <c r="T401" s="335"/>
      <c r="U401" s="335"/>
      <c r="V401" s="335"/>
      <c r="W401" s="335"/>
      <c r="X401" s="335"/>
      <c r="Y401" s="336"/>
      <c r="Z401" s="165"/>
    </row>
    <row r="402" spans="1:26" ht="20.100000000000001" customHeight="1" x14ac:dyDescent="0.15">
      <c r="B402" s="165"/>
      <c r="E402" s="328"/>
      <c r="F402" s="329"/>
      <c r="G402" s="330"/>
      <c r="H402" s="338" t="s">
        <v>425</v>
      </c>
      <c r="I402" s="339"/>
      <c r="J402" s="340" t="s">
        <v>295</v>
      </c>
      <c r="K402" s="340"/>
      <c r="L402" s="340"/>
      <c r="M402" s="340"/>
      <c r="N402" s="340"/>
      <c r="O402" s="340"/>
      <c r="P402" s="341"/>
      <c r="Q402" s="2"/>
      <c r="R402" s="335"/>
      <c r="S402" s="335"/>
      <c r="T402" s="335"/>
      <c r="U402" s="335"/>
      <c r="V402" s="335"/>
      <c r="W402" s="335"/>
      <c r="X402" s="335"/>
      <c r="Y402" s="336"/>
      <c r="Z402" s="165"/>
    </row>
    <row r="403" spans="1:26" ht="20.100000000000001" customHeight="1" x14ac:dyDescent="0.15">
      <c r="B403" s="165"/>
      <c r="E403" s="328"/>
      <c r="F403" s="329"/>
      <c r="G403" s="330"/>
      <c r="H403" s="338" t="s">
        <v>426</v>
      </c>
      <c r="I403" s="339"/>
      <c r="J403" s="340" t="s">
        <v>296</v>
      </c>
      <c r="K403" s="340"/>
      <c r="L403" s="340"/>
      <c r="M403" s="340"/>
      <c r="N403" s="340"/>
      <c r="O403" s="340"/>
      <c r="P403" s="341"/>
      <c r="Q403" s="2"/>
      <c r="R403" s="335"/>
      <c r="S403" s="335"/>
      <c r="T403" s="335"/>
      <c r="U403" s="335"/>
      <c r="V403" s="335"/>
      <c r="W403" s="335"/>
      <c r="X403" s="335"/>
      <c r="Y403" s="336"/>
      <c r="Z403" s="165"/>
    </row>
    <row r="404" spans="1:26" ht="30" customHeight="1" x14ac:dyDescent="0.15">
      <c r="A404" s="327">
        <f>IFERROR(IF(AND($Q404="○", TRIM($R404)=""),1001,0),3)</f>
        <v>0</v>
      </c>
      <c r="B404" s="165"/>
      <c r="E404" s="328"/>
      <c r="F404" s="329"/>
      <c r="G404" s="330"/>
      <c r="H404" s="338" t="s">
        <v>427</v>
      </c>
      <c r="I404" s="339"/>
      <c r="J404" s="340" t="s">
        <v>297</v>
      </c>
      <c r="K404" s="340"/>
      <c r="L404" s="340"/>
      <c r="M404" s="340"/>
      <c r="N404" s="340"/>
      <c r="O404" s="340"/>
      <c r="P404" s="341"/>
      <c r="Q404" s="2"/>
      <c r="R404" s="26"/>
      <c r="S404" s="27"/>
      <c r="T404" s="27"/>
      <c r="U404" s="27"/>
      <c r="V404" s="27"/>
      <c r="W404" s="27"/>
      <c r="X404" s="27"/>
      <c r="Y404" s="28"/>
      <c r="Z404" s="165"/>
    </row>
    <row r="405" spans="1:26" ht="20.100000000000001" customHeight="1" x14ac:dyDescent="0.15">
      <c r="B405" s="165"/>
      <c r="E405" s="328"/>
      <c r="F405" s="329"/>
      <c r="G405" s="330"/>
      <c r="H405" s="338" t="s">
        <v>428</v>
      </c>
      <c r="I405" s="339"/>
      <c r="J405" s="340" t="s">
        <v>298</v>
      </c>
      <c r="K405" s="340"/>
      <c r="L405" s="340"/>
      <c r="M405" s="340"/>
      <c r="N405" s="340"/>
      <c r="O405" s="340"/>
      <c r="P405" s="341"/>
      <c r="Q405" s="2"/>
      <c r="R405" s="335"/>
      <c r="S405" s="335"/>
      <c r="T405" s="335"/>
      <c r="U405" s="335"/>
      <c r="V405" s="335"/>
      <c r="W405" s="335"/>
      <c r="X405" s="335"/>
      <c r="Y405" s="336"/>
      <c r="Z405" s="165"/>
    </row>
    <row r="406" spans="1:26" ht="30" customHeight="1" x14ac:dyDescent="0.15">
      <c r="A406" s="327">
        <f>IFERROR(IF(AND($Q406="○", TRIM($R406)=""),1001,0),3)</f>
        <v>0</v>
      </c>
      <c r="B406" s="165"/>
      <c r="E406" s="328"/>
      <c r="F406" s="329"/>
      <c r="G406" s="330"/>
      <c r="H406" s="338" t="s">
        <v>429</v>
      </c>
      <c r="I406" s="339"/>
      <c r="J406" s="340" t="s">
        <v>299</v>
      </c>
      <c r="K406" s="340"/>
      <c r="L406" s="340"/>
      <c r="M406" s="340"/>
      <c r="N406" s="340"/>
      <c r="O406" s="340"/>
      <c r="P406" s="341"/>
      <c r="Q406" s="2"/>
      <c r="R406" s="26"/>
      <c r="S406" s="27"/>
      <c r="T406" s="27"/>
      <c r="U406" s="27"/>
      <c r="V406" s="27"/>
      <c r="W406" s="27"/>
      <c r="X406" s="27"/>
      <c r="Y406" s="28"/>
      <c r="Z406" s="165"/>
    </row>
    <row r="407" spans="1:26" ht="30" customHeight="1" x14ac:dyDescent="0.15">
      <c r="A407" s="327">
        <f>IFERROR(IF(AND($Q407="○", TRIM($R407)=""),1001,0),3)</f>
        <v>0</v>
      </c>
      <c r="B407" s="165"/>
      <c r="E407" s="342"/>
      <c r="F407" s="343"/>
      <c r="G407" s="344"/>
      <c r="H407" s="345" t="s">
        <v>430</v>
      </c>
      <c r="I407" s="346"/>
      <c r="J407" s="347" t="s">
        <v>300</v>
      </c>
      <c r="K407" s="347"/>
      <c r="L407" s="347"/>
      <c r="M407" s="347"/>
      <c r="N407" s="347"/>
      <c r="O407" s="347"/>
      <c r="P407" s="348"/>
      <c r="Q407" s="4"/>
      <c r="R407" s="29"/>
      <c r="S407" s="30"/>
      <c r="T407" s="30"/>
      <c r="U407" s="30"/>
      <c r="V407" s="30"/>
      <c r="W407" s="30"/>
      <c r="X407" s="30"/>
      <c r="Y407" s="31"/>
      <c r="Z407" s="165"/>
    </row>
    <row r="408" spans="1:26" ht="20.100000000000001" customHeight="1" x14ac:dyDescent="0.15">
      <c r="B408" s="165"/>
      <c r="E408" s="316" t="s">
        <v>181</v>
      </c>
      <c r="F408" s="317"/>
      <c r="G408" s="318"/>
      <c r="H408" s="319" t="s">
        <v>182</v>
      </c>
      <c r="I408" s="320"/>
      <c r="J408" s="321" t="s">
        <v>183</v>
      </c>
      <c r="K408" s="321"/>
      <c r="L408" s="321"/>
      <c r="M408" s="321"/>
      <c r="N408" s="321"/>
      <c r="O408" s="321"/>
      <c r="P408" s="322"/>
      <c r="Q408" s="3"/>
      <c r="R408" s="349"/>
      <c r="S408" s="349"/>
      <c r="T408" s="349"/>
      <c r="U408" s="349"/>
      <c r="V408" s="349"/>
      <c r="W408" s="349"/>
      <c r="X408" s="349"/>
      <c r="Y408" s="350"/>
      <c r="Z408" s="165"/>
    </row>
    <row r="409" spans="1:26" ht="19.899999999999999" customHeight="1" x14ac:dyDescent="0.15">
      <c r="B409" s="165"/>
      <c r="E409" s="328"/>
      <c r="F409" s="329"/>
      <c r="G409" s="330"/>
      <c r="H409" s="338" t="s">
        <v>432</v>
      </c>
      <c r="I409" s="339"/>
      <c r="J409" s="340" t="s">
        <v>502</v>
      </c>
      <c r="K409" s="340"/>
      <c r="L409" s="340"/>
      <c r="M409" s="340"/>
      <c r="N409" s="340"/>
      <c r="O409" s="340"/>
      <c r="P409" s="341"/>
      <c r="Q409" s="2"/>
      <c r="R409" s="335"/>
      <c r="S409" s="335"/>
      <c r="T409" s="335"/>
      <c r="U409" s="335"/>
      <c r="V409" s="335"/>
      <c r="W409" s="335"/>
      <c r="X409" s="335"/>
      <c r="Y409" s="336"/>
      <c r="Z409" s="165"/>
    </row>
    <row r="410" spans="1:26" ht="20.100000000000001" customHeight="1" x14ac:dyDescent="0.15">
      <c r="B410" s="165"/>
      <c r="E410" s="328"/>
      <c r="F410" s="329"/>
      <c r="G410" s="330"/>
      <c r="H410" s="338" t="s">
        <v>156</v>
      </c>
      <c r="I410" s="339"/>
      <c r="J410" s="340" t="s">
        <v>503</v>
      </c>
      <c r="K410" s="340"/>
      <c r="L410" s="340"/>
      <c r="M410" s="340"/>
      <c r="N410" s="340"/>
      <c r="O410" s="340"/>
      <c r="P410" s="341"/>
      <c r="Q410" s="2"/>
      <c r="R410" s="335"/>
      <c r="S410" s="335"/>
      <c r="T410" s="335"/>
      <c r="U410" s="335"/>
      <c r="V410" s="335"/>
      <c r="W410" s="335"/>
      <c r="X410" s="335"/>
      <c r="Y410" s="336"/>
      <c r="Z410" s="165"/>
    </row>
    <row r="411" spans="1:26" ht="20.100000000000001" customHeight="1" x14ac:dyDescent="0.15">
      <c r="B411" s="165"/>
      <c r="E411" s="328"/>
      <c r="F411" s="329"/>
      <c r="G411" s="330"/>
      <c r="H411" s="338" t="s">
        <v>433</v>
      </c>
      <c r="I411" s="339"/>
      <c r="J411" s="340" t="s">
        <v>504</v>
      </c>
      <c r="K411" s="340"/>
      <c r="L411" s="340"/>
      <c r="M411" s="340"/>
      <c r="N411" s="340"/>
      <c r="O411" s="340"/>
      <c r="P411" s="341"/>
      <c r="Q411" s="2"/>
      <c r="R411" s="335"/>
      <c r="S411" s="335"/>
      <c r="T411" s="335"/>
      <c r="U411" s="335"/>
      <c r="V411" s="335"/>
      <c r="W411" s="335"/>
      <c r="X411" s="335"/>
      <c r="Y411" s="336"/>
      <c r="Z411" s="165"/>
    </row>
    <row r="412" spans="1:26" ht="20.100000000000001" customHeight="1" x14ac:dyDescent="0.15">
      <c r="B412" s="165"/>
      <c r="E412" s="328"/>
      <c r="F412" s="329"/>
      <c r="G412" s="330"/>
      <c r="H412" s="338" t="s">
        <v>434</v>
      </c>
      <c r="I412" s="339"/>
      <c r="J412" s="340" t="s">
        <v>505</v>
      </c>
      <c r="K412" s="340"/>
      <c r="L412" s="340"/>
      <c r="M412" s="340"/>
      <c r="N412" s="340"/>
      <c r="O412" s="340"/>
      <c r="P412" s="341"/>
      <c r="Q412" s="2"/>
      <c r="R412" s="335"/>
      <c r="S412" s="335"/>
      <c r="T412" s="335"/>
      <c r="U412" s="335"/>
      <c r="V412" s="335"/>
      <c r="W412" s="335"/>
      <c r="X412" s="335"/>
      <c r="Y412" s="336"/>
      <c r="Z412" s="165"/>
    </row>
    <row r="413" spans="1:26" ht="20.100000000000001" customHeight="1" x14ac:dyDescent="0.15">
      <c r="B413" s="165"/>
      <c r="E413" s="328"/>
      <c r="F413" s="329"/>
      <c r="G413" s="330"/>
      <c r="H413" s="338" t="s">
        <v>435</v>
      </c>
      <c r="I413" s="339"/>
      <c r="J413" s="340" t="s">
        <v>506</v>
      </c>
      <c r="K413" s="340"/>
      <c r="L413" s="340"/>
      <c r="M413" s="340"/>
      <c r="N413" s="340"/>
      <c r="O413" s="340"/>
      <c r="P413" s="341"/>
      <c r="Q413" s="2"/>
      <c r="R413" s="335"/>
      <c r="S413" s="335"/>
      <c r="T413" s="335"/>
      <c r="U413" s="335"/>
      <c r="V413" s="335"/>
      <c r="W413" s="335"/>
      <c r="X413" s="335"/>
      <c r="Y413" s="336"/>
      <c r="Z413" s="165"/>
    </row>
    <row r="414" spans="1:26" ht="20.100000000000001" customHeight="1" x14ac:dyDescent="0.15">
      <c r="B414" s="165"/>
      <c r="E414" s="328"/>
      <c r="F414" s="329"/>
      <c r="G414" s="330"/>
      <c r="H414" s="338" t="s">
        <v>436</v>
      </c>
      <c r="I414" s="339"/>
      <c r="J414" s="340" t="s">
        <v>507</v>
      </c>
      <c r="K414" s="340"/>
      <c r="L414" s="340"/>
      <c r="M414" s="340"/>
      <c r="N414" s="340"/>
      <c r="O414" s="340"/>
      <c r="P414" s="341"/>
      <c r="Q414" s="2"/>
      <c r="R414" s="335"/>
      <c r="S414" s="335"/>
      <c r="T414" s="335"/>
      <c r="U414" s="335"/>
      <c r="V414" s="335"/>
      <c r="W414" s="335"/>
      <c r="X414" s="335"/>
      <c r="Y414" s="336"/>
      <c r="Z414" s="165"/>
    </row>
    <row r="415" spans="1:26" ht="30" customHeight="1" x14ac:dyDescent="0.15">
      <c r="A415" s="327">
        <f>IFERROR(IF(AND($Q415="○", TRIM($R415)=""),1001,0),3)</f>
        <v>0</v>
      </c>
      <c r="B415" s="165"/>
      <c r="E415" s="328"/>
      <c r="F415" s="329"/>
      <c r="G415" s="330"/>
      <c r="H415" s="338" t="s">
        <v>437</v>
      </c>
      <c r="I415" s="339"/>
      <c r="J415" s="333" t="s">
        <v>439</v>
      </c>
      <c r="K415" s="333"/>
      <c r="L415" s="333"/>
      <c r="M415" s="333"/>
      <c r="N415" s="333"/>
      <c r="O415" s="333"/>
      <c r="P415" s="334"/>
      <c r="Q415" s="2"/>
      <c r="R415" s="26"/>
      <c r="S415" s="27"/>
      <c r="T415" s="27"/>
      <c r="U415" s="27"/>
      <c r="V415" s="27"/>
      <c r="W415" s="27"/>
      <c r="X415" s="27"/>
      <c r="Y415" s="28"/>
      <c r="Z415" s="165"/>
    </row>
    <row r="416" spans="1:26" ht="30" customHeight="1" x14ac:dyDescent="0.15">
      <c r="B416" s="165"/>
      <c r="E416" s="342"/>
      <c r="F416" s="343"/>
      <c r="G416" s="344"/>
      <c r="H416" s="345" t="s">
        <v>438</v>
      </c>
      <c r="I416" s="346"/>
      <c r="J416" s="351" t="s">
        <v>536</v>
      </c>
      <c r="K416" s="351"/>
      <c r="L416" s="351"/>
      <c r="M416" s="351"/>
      <c r="N416" s="351"/>
      <c r="O416" s="351"/>
      <c r="P416" s="352"/>
      <c r="Q416" s="4"/>
      <c r="R416" s="353"/>
      <c r="S416" s="353"/>
      <c r="T416" s="353"/>
      <c r="U416" s="353"/>
      <c r="V416" s="353"/>
      <c r="W416" s="353"/>
      <c r="X416" s="353"/>
      <c r="Y416" s="354"/>
      <c r="Z416" s="165"/>
    </row>
    <row r="417" spans="1:26" ht="20.100000000000001" customHeight="1" x14ac:dyDescent="0.15">
      <c r="B417" s="165"/>
      <c r="E417" s="316" t="s">
        <v>185</v>
      </c>
      <c r="F417" s="317"/>
      <c r="G417" s="318"/>
      <c r="H417" s="355" t="s">
        <v>440</v>
      </c>
      <c r="I417" s="356"/>
      <c r="J417" s="357" t="s">
        <v>508</v>
      </c>
      <c r="K417" s="357"/>
      <c r="L417" s="357"/>
      <c r="M417" s="357"/>
      <c r="N417" s="357"/>
      <c r="O417" s="357"/>
      <c r="P417" s="358"/>
      <c r="Q417" s="3"/>
      <c r="R417" s="349"/>
      <c r="S417" s="349"/>
      <c r="T417" s="349"/>
      <c r="U417" s="349"/>
      <c r="V417" s="349"/>
      <c r="W417" s="349"/>
      <c r="X417" s="349"/>
      <c r="Y417" s="350"/>
      <c r="Z417" s="165"/>
    </row>
    <row r="418" spans="1:26" ht="30" customHeight="1" x14ac:dyDescent="0.15">
      <c r="A418" s="327">
        <f>IFERROR(IF(AND($Q418="○", TRIM($R418)=""),1001,0),3)</f>
        <v>0</v>
      </c>
      <c r="B418" s="165"/>
      <c r="E418" s="342"/>
      <c r="F418" s="343"/>
      <c r="G418" s="344"/>
      <c r="H418" s="345" t="s">
        <v>441</v>
      </c>
      <c r="I418" s="346"/>
      <c r="J418" s="347" t="s">
        <v>201</v>
      </c>
      <c r="K418" s="347"/>
      <c r="L418" s="347"/>
      <c r="M418" s="347"/>
      <c r="N418" s="347"/>
      <c r="O418" s="347"/>
      <c r="P418" s="348"/>
      <c r="Q418" s="4"/>
      <c r="R418" s="29"/>
      <c r="S418" s="30"/>
      <c r="T418" s="30"/>
      <c r="U418" s="30"/>
      <c r="V418" s="30"/>
      <c r="W418" s="30"/>
      <c r="X418" s="30"/>
      <c r="Y418" s="31"/>
      <c r="Z418" s="165"/>
    </row>
    <row r="419" spans="1:26" ht="20.100000000000001" customHeight="1" x14ac:dyDescent="0.15">
      <c r="B419" s="165"/>
      <c r="E419" s="316" t="s">
        <v>186</v>
      </c>
      <c r="F419" s="317"/>
      <c r="G419" s="318"/>
      <c r="H419" s="355" t="s">
        <v>442</v>
      </c>
      <c r="I419" s="356"/>
      <c r="J419" s="357" t="s">
        <v>449</v>
      </c>
      <c r="K419" s="357"/>
      <c r="L419" s="357"/>
      <c r="M419" s="357"/>
      <c r="N419" s="357"/>
      <c r="O419" s="357"/>
      <c r="P419" s="358"/>
      <c r="Q419" s="3"/>
      <c r="R419" s="349"/>
      <c r="S419" s="349"/>
      <c r="T419" s="349"/>
      <c r="U419" s="349"/>
      <c r="V419" s="349"/>
      <c r="W419" s="349"/>
      <c r="X419" s="349"/>
      <c r="Y419" s="350"/>
      <c r="Z419" s="165"/>
    </row>
    <row r="420" spans="1:26" ht="20.100000000000001" customHeight="1" x14ac:dyDescent="0.15">
      <c r="B420" s="165"/>
      <c r="E420" s="328"/>
      <c r="F420" s="329"/>
      <c r="G420" s="330"/>
      <c r="H420" s="338" t="s">
        <v>443</v>
      </c>
      <c r="I420" s="339"/>
      <c r="J420" s="340" t="s">
        <v>450</v>
      </c>
      <c r="K420" s="340"/>
      <c r="L420" s="340"/>
      <c r="M420" s="340"/>
      <c r="N420" s="340"/>
      <c r="O420" s="340"/>
      <c r="P420" s="341"/>
      <c r="Q420" s="2"/>
      <c r="R420" s="335"/>
      <c r="S420" s="335"/>
      <c r="T420" s="335"/>
      <c r="U420" s="335"/>
      <c r="V420" s="335"/>
      <c r="W420" s="335"/>
      <c r="X420" s="335"/>
      <c r="Y420" s="336"/>
      <c r="Z420" s="165"/>
    </row>
    <row r="421" spans="1:26" ht="20.100000000000001" customHeight="1" x14ac:dyDescent="0.15">
      <c r="B421" s="165"/>
      <c r="E421" s="328"/>
      <c r="F421" s="329"/>
      <c r="G421" s="330"/>
      <c r="H421" s="338" t="s">
        <v>444</v>
      </c>
      <c r="I421" s="339"/>
      <c r="J421" s="340" t="s">
        <v>451</v>
      </c>
      <c r="K421" s="340"/>
      <c r="L421" s="340"/>
      <c r="M421" s="340"/>
      <c r="N421" s="340"/>
      <c r="O421" s="340"/>
      <c r="P421" s="341"/>
      <c r="Q421" s="2"/>
      <c r="R421" s="335"/>
      <c r="S421" s="335"/>
      <c r="T421" s="335"/>
      <c r="U421" s="335"/>
      <c r="V421" s="335"/>
      <c r="W421" s="335"/>
      <c r="X421" s="335"/>
      <c r="Y421" s="336"/>
      <c r="Z421" s="165"/>
    </row>
    <row r="422" spans="1:26" ht="20.100000000000001" customHeight="1" x14ac:dyDescent="0.15">
      <c r="B422" s="165"/>
      <c r="E422" s="328"/>
      <c r="F422" s="329"/>
      <c r="G422" s="330"/>
      <c r="H422" s="338" t="s">
        <v>445</v>
      </c>
      <c r="I422" s="339"/>
      <c r="J422" s="340" t="s">
        <v>452</v>
      </c>
      <c r="K422" s="340"/>
      <c r="L422" s="340"/>
      <c r="M422" s="340"/>
      <c r="N422" s="340"/>
      <c r="O422" s="340"/>
      <c r="P422" s="341"/>
      <c r="Q422" s="2"/>
      <c r="R422" s="335"/>
      <c r="S422" s="335"/>
      <c r="T422" s="335"/>
      <c r="U422" s="335"/>
      <c r="V422" s="335"/>
      <c r="W422" s="335"/>
      <c r="X422" s="335"/>
      <c r="Y422" s="336"/>
      <c r="Z422" s="165"/>
    </row>
    <row r="423" spans="1:26" ht="20.100000000000001" customHeight="1" x14ac:dyDescent="0.15">
      <c r="B423" s="165"/>
      <c r="E423" s="328"/>
      <c r="F423" s="329"/>
      <c r="G423" s="330"/>
      <c r="H423" s="338" t="s">
        <v>446</v>
      </c>
      <c r="I423" s="339"/>
      <c r="J423" s="340" t="s">
        <v>453</v>
      </c>
      <c r="K423" s="340"/>
      <c r="L423" s="340"/>
      <c r="M423" s="340"/>
      <c r="N423" s="340"/>
      <c r="O423" s="340"/>
      <c r="P423" s="341"/>
      <c r="Q423" s="2"/>
      <c r="R423" s="335"/>
      <c r="S423" s="335"/>
      <c r="T423" s="335"/>
      <c r="U423" s="335"/>
      <c r="V423" s="335"/>
      <c r="W423" s="335"/>
      <c r="X423" s="335"/>
      <c r="Y423" s="336"/>
      <c r="Z423" s="165"/>
    </row>
    <row r="424" spans="1:26" ht="20.100000000000001" customHeight="1" x14ac:dyDescent="0.15">
      <c r="B424" s="165"/>
      <c r="E424" s="328"/>
      <c r="F424" s="329"/>
      <c r="G424" s="330"/>
      <c r="H424" s="338" t="s">
        <v>447</v>
      </c>
      <c r="I424" s="339"/>
      <c r="J424" s="340" t="s">
        <v>454</v>
      </c>
      <c r="K424" s="340"/>
      <c r="L424" s="340"/>
      <c r="M424" s="340"/>
      <c r="N424" s="340"/>
      <c r="O424" s="340"/>
      <c r="P424" s="341"/>
      <c r="Q424" s="2"/>
      <c r="R424" s="335"/>
      <c r="S424" s="335"/>
      <c r="T424" s="335"/>
      <c r="U424" s="335"/>
      <c r="V424" s="335"/>
      <c r="W424" s="335"/>
      <c r="X424" s="335"/>
      <c r="Y424" s="336"/>
      <c r="Z424" s="165"/>
    </row>
    <row r="425" spans="1:26" ht="30" customHeight="1" x14ac:dyDescent="0.15">
      <c r="A425" s="327">
        <f>IFERROR(IF(AND($Q425="○", TRIM($R425)=""),1001,0),3)</f>
        <v>0</v>
      </c>
      <c r="B425" s="165"/>
      <c r="E425" s="342"/>
      <c r="F425" s="343"/>
      <c r="G425" s="344"/>
      <c r="H425" s="345" t="s">
        <v>448</v>
      </c>
      <c r="I425" s="346"/>
      <c r="J425" s="351" t="s">
        <v>611</v>
      </c>
      <c r="K425" s="351"/>
      <c r="L425" s="351"/>
      <c r="M425" s="351"/>
      <c r="N425" s="351"/>
      <c r="O425" s="351"/>
      <c r="P425" s="352"/>
      <c r="Q425" s="4"/>
      <c r="R425" s="29"/>
      <c r="S425" s="30"/>
      <c r="T425" s="30"/>
      <c r="U425" s="30"/>
      <c r="V425" s="30"/>
      <c r="W425" s="30"/>
      <c r="X425" s="30"/>
      <c r="Y425" s="31"/>
      <c r="Z425" s="165"/>
    </row>
    <row r="426" spans="1:26" ht="20.100000000000001" customHeight="1" x14ac:dyDescent="0.15">
      <c r="B426" s="165"/>
      <c r="E426" s="359" t="s">
        <v>455</v>
      </c>
      <c r="F426" s="360"/>
      <c r="G426" s="361"/>
      <c r="H426" s="362" t="s">
        <v>456</v>
      </c>
      <c r="I426" s="363"/>
      <c r="J426" s="364" t="s">
        <v>457</v>
      </c>
      <c r="K426" s="364"/>
      <c r="L426" s="364"/>
      <c r="M426" s="364"/>
      <c r="N426" s="364"/>
      <c r="O426" s="364"/>
      <c r="P426" s="365"/>
      <c r="Q426" s="5"/>
      <c r="R426" s="366"/>
      <c r="S426" s="366"/>
      <c r="T426" s="366"/>
      <c r="U426" s="366"/>
      <c r="V426" s="366"/>
      <c r="W426" s="366"/>
      <c r="X426" s="366"/>
      <c r="Y426" s="367"/>
      <c r="Z426" s="165"/>
    </row>
    <row r="427" spans="1:26" ht="30" customHeight="1" x14ac:dyDescent="0.15">
      <c r="A427" s="327">
        <f>IFERROR(IF(AND($Q427="○", TRIM($R427)=""),1001,0),3)</f>
        <v>0</v>
      </c>
      <c r="B427" s="165"/>
      <c r="E427" s="359" t="s">
        <v>187</v>
      </c>
      <c r="F427" s="360"/>
      <c r="G427" s="361"/>
      <c r="H427" s="368" t="s">
        <v>593</v>
      </c>
      <c r="I427" s="369"/>
      <c r="J427" s="370" t="s">
        <v>202</v>
      </c>
      <c r="K427" s="370"/>
      <c r="L427" s="370"/>
      <c r="M427" s="370"/>
      <c r="N427" s="370"/>
      <c r="O427" s="370"/>
      <c r="P427" s="371"/>
      <c r="Q427" s="5"/>
      <c r="R427" s="32"/>
      <c r="S427" s="33"/>
      <c r="T427" s="33"/>
      <c r="U427" s="33"/>
      <c r="V427" s="33"/>
      <c r="W427" s="33"/>
      <c r="X427" s="33"/>
      <c r="Y427" s="34"/>
      <c r="Z427" s="165"/>
    </row>
    <row r="428" spans="1:26" ht="20.100000000000001" customHeight="1" x14ac:dyDescent="0.15">
      <c r="B428" s="165"/>
      <c r="E428" s="316" t="s">
        <v>160</v>
      </c>
      <c r="F428" s="317"/>
      <c r="G428" s="318"/>
      <c r="H428" s="372" t="s">
        <v>594</v>
      </c>
      <c r="I428" s="373"/>
      <c r="J428" s="321" t="s">
        <v>509</v>
      </c>
      <c r="K428" s="321"/>
      <c r="L428" s="321"/>
      <c r="M428" s="321"/>
      <c r="N428" s="321"/>
      <c r="O428" s="321"/>
      <c r="P428" s="322"/>
      <c r="Q428" s="3"/>
      <c r="R428" s="349"/>
      <c r="S428" s="349"/>
      <c r="T428" s="349"/>
      <c r="U428" s="349"/>
      <c r="V428" s="349"/>
      <c r="W428" s="349"/>
      <c r="X428" s="349"/>
      <c r="Y428" s="350"/>
      <c r="Z428" s="165"/>
    </row>
    <row r="429" spans="1:26" ht="30" customHeight="1" x14ac:dyDescent="0.15">
      <c r="B429" s="165"/>
      <c r="E429" s="328"/>
      <c r="F429" s="329"/>
      <c r="G429" s="330"/>
      <c r="H429" s="374" t="s">
        <v>595</v>
      </c>
      <c r="I429" s="375"/>
      <c r="J429" s="340" t="s">
        <v>556</v>
      </c>
      <c r="K429" s="340"/>
      <c r="L429" s="340"/>
      <c r="M429" s="340"/>
      <c r="N429" s="340"/>
      <c r="O429" s="340"/>
      <c r="P429" s="341"/>
      <c r="Q429" s="2"/>
      <c r="R429" s="335"/>
      <c r="S429" s="335"/>
      <c r="T429" s="335"/>
      <c r="U429" s="335"/>
      <c r="V429" s="335"/>
      <c r="W429" s="335"/>
      <c r="X429" s="335"/>
      <c r="Y429" s="336"/>
      <c r="Z429" s="165"/>
    </row>
    <row r="430" spans="1:26" ht="30" customHeight="1" x14ac:dyDescent="0.15">
      <c r="B430" s="165"/>
      <c r="E430" s="328"/>
      <c r="F430" s="329"/>
      <c r="G430" s="330"/>
      <c r="H430" s="374" t="s">
        <v>596</v>
      </c>
      <c r="I430" s="375"/>
      <c r="J430" s="340" t="s">
        <v>537</v>
      </c>
      <c r="K430" s="340"/>
      <c r="L430" s="340"/>
      <c r="M430" s="340"/>
      <c r="N430" s="340"/>
      <c r="O430" s="340"/>
      <c r="P430" s="341"/>
      <c r="Q430" s="2"/>
      <c r="R430" s="335"/>
      <c r="S430" s="335"/>
      <c r="T430" s="335"/>
      <c r="U430" s="335"/>
      <c r="V430" s="335"/>
      <c r="W430" s="335"/>
      <c r="X430" s="335"/>
      <c r="Y430" s="336"/>
      <c r="Z430" s="165"/>
    </row>
    <row r="431" spans="1:26" ht="20.100000000000001" customHeight="1" x14ac:dyDescent="0.15">
      <c r="B431" s="165"/>
      <c r="E431" s="328"/>
      <c r="F431" s="329"/>
      <c r="G431" s="330"/>
      <c r="H431" s="374" t="s">
        <v>597</v>
      </c>
      <c r="I431" s="375"/>
      <c r="J431" s="340" t="s">
        <v>188</v>
      </c>
      <c r="K431" s="340"/>
      <c r="L431" s="340"/>
      <c r="M431" s="340"/>
      <c r="N431" s="340"/>
      <c r="O431" s="340"/>
      <c r="P431" s="341"/>
      <c r="Q431" s="2"/>
      <c r="R431" s="335"/>
      <c r="S431" s="335"/>
      <c r="T431" s="335"/>
      <c r="U431" s="335"/>
      <c r="V431" s="335"/>
      <c r="W431" s="335"/>
      <c r="X431" s="335"/>
      <c r="Y431" s="336"/>
      <c r="Z431" s="165"/>
    </row>
    <row r="432" spans="1:26" ht="20.100000000000001" customHeight="1" x14ac:dyDescent="0.15">
      <c r="B432" s="165"/>
      <c r="E432" s="328"/>
      <c r="F432" s="329"/>
      <c r="G432" s="330"/>
      <c r="H432" s="376" t="s">
        <v>598</v>
      </c>
      <c r="I432" s="332"/>
      <c r="J432" s="340" t="s">
        <v>458</v>
      </c>
      <c r="K432" s="340"/>
      <c r="L432" s="340"/>
      <c r="M432" s="340"/>
      <c r="N432" s="340"/>
      <c r="O432" s="340"/>
      <c r="P432" s="341"/>
      <c r="Q432" s="2"/>
      <c r="R432" s="335"/>
      <c r="S432" s="335"/>
      <c r="T432" s="335"/>
      <c r="U432" s="335"/>
      <c r="V432" s="335"/>
      <c r="W432" s="335"/>
      <c r="X432" s="335"/>
      <c r="Y432" s="336"/>
      <c r="Z432" s="165"/>
    </row>
    <row r="433" spans="1:26" ht="30" customHeight="1" x14ac:dyDescent="0.15">
      <c r="B433" s="165"/>
      <c r="E433" s="328"/>
      <c r="F433" s="329"/>
      <c r="G433" s="330"/>
      <c r="H433" s="377" t="s">
        <v>599</v>
      </c>
      <c r="I433" s="378"/>
      <c r="J433" s="340" t="s">
        <v>510</v>
      </c>
      <c r="K433" s="340"/>
      <c r="L433" s="340"/>
      <c r="M433" s="340"/>
      <c r="N433" s="340"/>
      <c r="O433" s="340"/>
      <c r="P433" s="341"/>
      <c r="Q433" s="2"/>
      <c r="R433" s="335"/>
      <c r="S433" s="335"/>
      <c r="T433" s="335"/>
      <c r="U433" s="335"/>
      <c r="V433" s="335"/>
      <c r="W433" s="335"/>
      <c r="X433" s="335"/>
      <c r="Y433" s="336"/>
      <c r="Z433" s="165"/>
    </row>
    <row r="434" spans="1:26" ht="30" customHeight="1" x14ac:dyDescent="0.15">
      <c r="A434" s="327">
        <f>IFERROR(IF(AND($Q434="○", TRIM($R434)=""),1001,0),3)</f>
        <v>0</v>
      </c>
      <c r="B434" s="165"/>
      <c r="E434" s="328"/>
      <c r="F434" s="329"/>
      <c r="G434" s="330"/>
      <c r="H434" s="379" t="s">
        <v>600</v>
      </c>
      <c r="I434" s="380"/>
      <c r="J434" s="333" t="s">
        <v>613</v>
      </c>
      <c r="K434" s="333"/>
      <c r="L434" s="333"/>
      <c r="M434" s="333"/>
      <c r="N434" s="333"/>
      <c r="O434" s="333"/>
      <c r="P434" s="334"/>
      <c r="Q434" s="2"/>
      <c r="R434" s="26"/>
      <c r="S434" s="27"/>
      <c r="T434" s="27"/>
      <c r="U434" s="27"/>
      <c r="V434" s="27"/>
      <c r="W434" s="27"/>
      <c r="X434" s="27"/>
      <c r="Y434" s="28"/>
      <c r="Z434" s="165"/>
    </row>
    <row r="435" spans="1:26" ht="30" customHeight="1" x14ac:dyDescent="0.15">
      <c r="A435" s="327">
        <f>IFERROR(IF(AND($Q435="○", TRIM($R435)=""),1001,0),3)</f>
        <v>0</v>
      </c>
      <c r="B435" s="165"/>
      <c r="E435" s="342"/>
      <c r="F435" s="343"/>
      <c r="G435" s="344"/>
      <c r="H435" s="381" t="s">
        <v>601</v>
      </c>
      <c r="I435" s="382"/>
      <c r="J435" s="347" t="s">
        <v>459</v>
      </c>
      <c r="K435" s="347"/>
      <c r="L435" s="347"/>
      <c r="M435" s="347"/>
      <c r="N435" s="347"/>
      <c r="O435" s="347"/>
      <c r="P435" s="348"/>
      <c r="Q435" s="4"/>
      <c r="R435" s="29"/>
      <c r="S435" s="30"/>
      <c r="T435" s="30"/>
      <c r="U435" s="30"/>
      <c r="V435" s="30"/>
      <c r="W435" s="30"/>
      <c r="X435" s="30"/>
      <c r="Y435" s="31"/>
      <c r="Z435" s="165"/>
    </row>
    <row r="436" spans="1:26" ht="20.100000000000001" customHeight="1" x14ac:dyDescent="0.15">
      <c r="B436" s="165"/>
      <c r="E436" s="316" t="s">
        <v>460</v>
      </c>
      <c r="F436" s="317"/>
      <c r="G436" s="318"/>
      <c r="H436" s="355" t="s">
        <v>461</v>
      </c>
      <c r="I436" s="356"/>
      <c r="J436" s="357" t="s">
        <v>557</v>
      </c>
      <c r="K436" s="357"/>
      <c r="L436" s="357"/>
      <c r="M436" s="357"/>
      <c r="N436" s="357"/>
      <c r="O436" s="357"/>
      <c r="P436" s="358"/>
      <c r="Q436" s="3"/>
      <c r="R436" s="349"/>
      <c r="S436" s="349"/>
      <c r="T436" s="349"/>
      <c r="U436" s="349"/>
      <c r="V436" s="349"/>
      <c r="W436" s="349"/>
      <c r="X436" s="349"/>
      <c r="Y436" s="350"/>
      <c r="Z436" s="165"/>
    </row>
    <row r="437" spans="1:26" ht="20.100000000000001" customHeight="1" x14ac:dyDescent="0.15">
      <c r="B437" s="165"/>
      <c r="E437" s="342"/>
      <c r="F437" s="343"/>
      <c r="G437" s="344"/>
      <c r="H437" s="345" t="s">
        <v>462</v>
      </c>
      <c r="I437" s="346"/>
      <c r="J437" s="351" t="s">
        <v>538</v>
      </c>
      <c r="K437" s="351"/>
      <c r="L437" s="351"/>
      <c r="M437" s="351"/>
      <c r="N437" s="351"/>
      <c r="O437" s="351"/>
      <c r="P437" s="352"/>
      <c r="Q437" s="4"/>
      <c r="R437" s="353"/>
      <c r="S437" s="353"/>
      <c r="T437" s="353"/>
      <c r="U437" s="353"/>
      <c r="V437" s="353"/>
      <c r="W437" s="353"/>
      <c r="X437" s="353"/>
      <c r="Y437" s="354"/>
      <c r="Z437" s="165"/>
    </row>
    <row r="438" spans="1:26" ht="20.100000000000001" customHeight="1" x14ac:dyDescent="0.15">
      <c r="B438" s="165"/>
      <c r="E438" s="383" t="s">
        <v>191</v>
      </c>
      <c r="F438" s="384"/>
      <c r="G438" s="385"/>
      <c r="H438" s="386" t="s">
        <v>579</v>
      </c>
      <c r="I438" s="355"/>
      <c r="J438" s="357" t="s">
        <v>189</v>
      </c>
      <c r="K438" s="357"/>
      <c r="L438" s="357"/>
      <c r="M438" s="357"/>
      <c r="N438" s="357"/>
      <c r="O438" s="357"/>
      <c r="P438" s="358"/>
      <c r="Q438" s="3"/>
      <c r="R438" s="349"/>
      <c r="S438" s="349"/>
      <c r="T438" s="349"/>
      <c r="U438" s="349"/>
      <c r="V438" s="349"/>
      <c r="W438" s="349"/>
      <c r="X438" s="349"/>
      <c r="Y438" s="350"/>
      <c r="Z438" s="165"/>
    </row>
    <row r="439" spans="1:26" ht="20.100000000000001" customHeight="1" x14ac:dyDescent="0.15">
      <c r="B439" s="165"/>
      <c r="E439" s="387"/>
      <c r="F439" s="388"/>
      <c r="G439" s="389"/>
      <c r="H439" s="390" t="s">
        <v>580</v>
      </c>
      <c r="I439" s="338"/>
      <c r="J439" s="340" t="s">
        <v>463</v>
      </c>
      <c r="K439" s="340"/>
      <c r="L439" s="340"/>
      <c r="M439" s="340"/>
      <c r="N439" s="340"/>
      <c r="O439" s="340"/>
      <c r="P439" s="341"/>
      <c r="Q439" s="2"/>
      <c r="R439" s="335"/>
      <c r="S439" s="335"/>
      <c r="T439" s="335"/>
      <c r="U439" s="335"/>
      <c r="V439" s="335"/>
      <c r="W439" s="335"/>
      <c r="X439" s="335"/>
      <c r="Y439" s="336"/>
      <c r="Z439" s="165"/>
    </row>
    <row r="440" spans="1:26" ht="30" customHeight="1" x14ac:dyDescent="0.15">
      <c r="B440" s="165"/>
      <c r="E440" s="387"/>
      <c r="F440" s="388"/>
      <c r="G440" s="389"/>
      <c r="H440" s="390" t="s">
        <v>581</v>
      </c>
      <c r="I440" s="338"/>
      <c r="J440" s="340" t="s">
        <v>464</v>
      </c>
      <c r="K440" s="340"/>
      <c r="L440" s="340"/>
      <c r="M440" s="340"/>
      <c r="N440" s="340"/>
      <c r="O440" s="340"/>
      <c r="P440" s="341"/>
      <c r="Q440" s="2"/>
      <c r="R440" s="335"/>
      <c r="S440" s="335"/>
      <c r="T440" s="335"/>
      <c r="U440" s="335"/>
      <c r="V440" s="335"/>
      <c r="W440" s="335"/>
      <c r="X440" s="335"/>
      <c r="Y440" s="336"/>
      <c r="Z440" s="165"/>
    </row>
    <row r="441" spans="1:26" ht="20.100000000000001" customHeight="1" x14ac:dyDescent="0.15">
      <c r="B441" s="165"/>
      <c r="E441" s="387"/>
      <c r="F441" s="388"/>
      <c r="G441" s="389"/>
      <c r="H441" s="390" t="s">
        <v>582</v>
      </c>
      <c r="I441" s="338"/>
      <c r="J441" s="340" t="s">
        <v>465</v>
      </c>
      <c r="K441" s="340"/>
      <c r="L441" s="340"/>
      <c r="M441" s="340"/>
      <c r="N441" s="340"/>
      <c r="O441" s="340"/>
      <c r="P441" s="341"/>
      <c r="Q441" s="2"/>
      <c r="R441" s="335"/>
      <c r="S441" s="335"/>
      <c r="T441" s="335"/>
      <c r="U441" s="335"/>
      <c r="V441" s="335"/>
      <c r="W441" s="335"/>
      <c r="X441" s="335"/>
      <c r="Y441" s="336"/>
      <c r="Z441" s="165"/>
    </row>
    <row r="442" spans="1:26" ht="20.100000000000001" customHeight="1" x14ac:dyDescent="0.15">
      <c r="B442" s="165"/>
      <c r="E442" s="387"/>
      <c r="F442" s="388"/>
      <c r="G442" s="389"/>
      <c r="H442" s="390" t="s">
        <v>583</v>
      </c>
      <c r="I442" s="338"/>
      <c r="J442" s="340" t="s">
        <v>466</v>
      </c>
      <c r="K442" s="340"/>
      <c r="L442" s="340"/>
      <c r="M442" s="340"/>
      <c r="N442" s="340"/>
      <c r="O442" s="340"/>
      <c r="P442" s="341"/>
      <c r="Q442" s="2"/>
      <c r="R442" s="335"/>
      <c r="S442" s="335"/>
      <c r="T442" s="335"/>
      <c r="U442" s="335"/>
      <c r="V442" s="335"/>
      <c r="W442" s="335"/>
      <c r="X442" s="335"/>
      <c r="Y442" s="336"/>
      <c r="Z442" s="165"/>
    </row>
    <row r="443" spans="1:26" ht="20.100000000000001" customHeight="1" x14ac:dyDescent="0.15">
      <c r="B443" s="165"/>
      <c r="E443" s="387"/>
      <c r="F443" s="388"/>
      <c r="G443" s="389"/>
      <c r="H443" s="390" t="s">
        <v>584</v>
      </c>
      <c r="I443" s="338"/>
      <c r="J443" s="340" t="s">
        <v>467</v>
      </c>
      <c r="K443" s="340"/>
      <c r="L443" s="340"/>
      <c r="M443" s="340"/>
      <c r="N443" s="340"/>
      <c r="O443" s="340"/>
      <c r="P443" s="341"/>
      <c r="Q443" s="2"/>
      <c r="R443" s="335"/>
      <c r="S443" s="335"/>
      <c r="T443" s="335"/>
      <c r="U443" s="335"/>
      <c r="V443" s="335"/>
      <c r="W443" s="335"/>
      <c r="X443" s="335"/>
      <c r="Y443" s="336"/>
      <c r="Z443" s="165"/>
    </row>
    <row r="444" spans="1:26" ht="20.100000000000001" customHeight="1" x14ac:dyDescent="0.15">
      <c r="B444" s="165"/>
      <c r="E444" s="387"/>
      <c r="F444" s="388"/>
      <c r="G444" s="389"/>
      <c r="H444" s="390" t="s">
        <v>585</v>
      </c>
      <c r="I444" s="338"/>
      <c r="J444" s="340" t="s">
        <v>468</v>
      </c>
      <c r="K444" s="340"/>
      <c r="L444" s="340"/>
      <c r="M444" s="340"/>
      <c r="N444" s="340"/>
      <c r="O444" s="340"/>
      <c r="P444" s="341"/>
      <c r="Q444" s="2"/>
      <c r="R444" s="335"/>
      <c r="S444" s="335"/>
      <c r="T444" s="335"/>
      <c r="U444" s="335"/>
      <c r="V444" s="335"/>
      <c r="W444" s="335"/>
      <c r="X444" s="335"/>
      <c r="Y444" s="336"/>
      <c r="Z444" s="165"/>
    </row>
    <row r="445" spans="1:26" ht="20.100000000000001" customHeight="1" x14ac:dyDescent="0.15">
      <c r="B445" s="165"/>
      <c r="E445" s="387"/>
      <c r="F445" s="388"/>
      <c r="G445" s="389"/>
      <c r="H445" s="390" t="s">
        <v>586</v>
      </c>
      <c r="I445" s="338"/>
      <c r="J445" s="340" t="s">
        <v>469</v>
      </c>
      <c r="K445" s="340"/>
      <c r="L445" s="340"/>
      <c r="M445" s="340"/>
      <c r="N445" s="340"/>
      <c r="O445" s="340"/>
      <c r="P445" s="341"/>
      <c r="Q445" s="2"/>
      <c r="R445" s="335"/>
      <c r="S445" s="335"/>
      <c r="T445" s="335"/>
      <c r="U445" s="335"/>
      <c r="V445" s="335"/>
      <c r="W445" s="335"/>
      <c r="X445" s="335"/>
      <c r="Y445" s="336"/>
      <c r="Z445" s="165"/>
    </row>
    <row r="446" spans="1:26" ht="20.100000000000001" customHeight="1" x14ac:dyDescent="0.15">
      <c r="B446" s="165"/>
      <c r="E446" s="387"/>
      <c r="F446" s="388"/>
      <c r="G446" s="389"/>
      <c r="H446" s="390" t="s">
        <v>587</v>
      </c>
      <c r="I446" s="338"/>
      <c r="J446" s="340" t="s">
        <v>470</v>
      </c>
      <c r="K446" s="340"/>
      <c r="L446" s="340"/>
      <c r="M446" s="340"/>
      <c r="N446" s="340"/>
      <c r="O446" s="340"/>
      <c r="P446" s="341"/>
      <c r="Q446" s="2"/>
      <c r="R446" s="335"/>
      <c r="S446" s="335"/>
      <c r="T446" s="335"/>
      <c r="U446" s="335"/>
      <c r="V446" s="335"/>
      <c r="W446" s="335"/>
      <c r="X446" s="335"/>
      <c r="Y446" s="336"/>
      <c r="Z446" s="165"/>
    </row>
    <row r="447" spans="1:26" ht="20.100000000000001" customHeight="1" x14ac:dyDescent="0.15">
      <c r="B447" s="165"/>
      <c r="E447" s="387"/>
      <c r="F447" s="388"/>
      <c r="G447" s="389"/>
      <c r="H447" s="390" t="s">
        <v>588</v>
      </c>
      <c r="I447" s="338"/>
      <c r="J447" s="340" t="s">
        <v>471</v>
      </c>
      <c r="K447" s="340"/>
      <c r="L447" s="340"/>
      <c r="M447" s="340"/>
      <c r="N447" s="340"/>
      <c r="O447" s="340"/>
      <c r="P447" s="341"/>
      <c r="Q447" s="2"/>
      <c r="R447" s="335"/>
      <c r="S447" s="335"/>
      <c r="T447" s="335"/>
      <c r="U447" s="335"/>
      <c r="V447" s="335"/>
      <c r="W447" s="335"/>
      <c r="X447" s="335"/>
      <c r="Y447" s="336"/>
      <c r="Z447" s="165"/>
    </row>
    <row r="448" spans="1:26" ht="20.100000000000001" customHeight="1" x14ac:dyDescent="0.15">
      <c r="B448" s="165"/>
      <c r="E448" s="387"/>
      <c r="F448" s="388"/>
      <c r="G448" s="389"/>
      <c r="H448" s="390" t="s">
        <v>589</v>
      </c>
      <c r="I448" s="338"/>
      <c r="J448" s="340" t="s">
        <v>472</v>
      </c>
      <c r="K448" s="340"/>
      <c r="L448" s="340"/>
      <c r="M448" s="340"/>
      <c r="N448" s="340"/>
      <c r="O448" s="340"/>
      <c r="P448" s="341"/>
      <c r="Q448" s="2"/>
      <c r="R448" s="335"/>
      <c r="S448" s="335"/>
      <c r="T448" s="335"/>
      <c r="U448" s="335"/>
      <c r="V448" s="335"/>
      <c r="W448" s="335"/>
      <c r="X448" s="335"/>
      <c r="Y448" s="336"/>
      <c r="Z448" s="165"/>
    </row>
    <row r="449" spans="1:26" ht="20.100000000000001" customHeight="1" x14ac:dyDescent="0.15">
      <c r="B449" s="165"/>
      <c r="E449" s="387"/>
      <c r="F449" s="388"/>
      <c r="G449" s="389"/>
      <c r="H449" s="390" t="s">
        <v>590</v>
      </c>
      <c r="I449" s="338"/>
      <c r="J449" s="340" t="s">
        <v>473</v>
      </c>
      <c r="K449" s="340"/>
      <c r="L449" s="340"/>
      <c r="M449" s="340"/>
      <c r="N449" s="340"/>
      <c r="O449" s="340"/>
      <c r="P449" s="341"/>
      <c r="Q449" s="2"/>
      <c r="R449" s="335"/>
      <c r="S449" s="335"/>
      <c r="T449" s="335"/>
      <c r="U449" s="335"/>
      <c r="V449" s="335"/>
      <c r="W449" s="335"/>
      <c r="X449" s="335"/>
      <c r="Y449" s="336"/>
      <c r="Z449" s="165"/>
    </row>
    <row r="450" spans="1:26" ht="20.100000000000001" customHeight="1" x14ac:dyDescent="0.15">
      <c r="B450" s="165"/>
      <c r="E450" s="387"/>
      <c r="F450" s="388"/>
      <c r="G450" s="389"/>
      <c r="H450" s="390" t="s">
        <v>591</v>
      </c>
      <c r="I450" s="338"/>
      <c r="J450" s="340" t="s">
        <v>474</v>
      </c>
      <c r="K450" s="340"/>
      <c r="L450" s="340"/>
      <c r="M450" s="340"/>
      <c r="N450" s="340"/>
      <c r="O450" s="340"/>
      <c r="P450" s="341"/>
      <c r="Q450" s="2"/>
      <c r="R450" s="335"/>
      <c r="S450" s="335"/>
      <c r="T450" s="335"/>
      <c r="U450" s="335"/>
      <c r="V450" s="335"/>
      <c r="W450" s="335"/>
      <c r="X450" s="335"/>
      <c r="Y450" s="336"/>
      <c r="Z450" s="165"/>
    </row>
    <row r="451" spans="1:26" ht="30" customHeight="1" x14ac:dyDescent="0.15">
      <c r="A451" s="327">
        <f>IFERROR(IF(AND($Q451="○", TRIM($R451)=""),1001,0),3)</f>
        <v>0</v>
      </c>
      <c r="B451" s="165"/>
      <c r="E451" s="391"/>
      <c r="F451" s="392"/>
      <c r="G451" s="393"/>
      <c r="H451" s="394" t="s">
        <v>592</v>
      </c>
      <c r="I451" s="345"/>
      <c r="J451" s="347" t="s">
        <v>475</v>
      </c>
      <c r="K451" s="347"/>
      <c r="L451" s="347"/>
      <c r="M451" s="347"/>
      <c r="N451" s="347"/>
      <c r="O451" s="347"/>
      <c r="P451" s="348"/>
      <c r="Q451" s="4"/>
      <c r="R451" s="29"/>
      <c r="S451" s="30"/>
      <c r="T451" s="30"/>
      <c r="U451" s="30"/>
      <c r="V451" s="30"/>
      <c r="W451" s="30"/>
      <c r="X451" s="30"/>
      <c r="Y451" s="31"/>
      <c r="Z451" s="165"/>
    </row>
    <row r="452" spans="1:26" ht="30" customHeight="1" x14ac:dyDescent="0.15">
      <c r="B452" s="165"/>
      <c r="E452" s="395" t="s">
        <v>476</v>
      </c>
      <c r="F452" s="396"/>
      <c r="G452" s="397"/>
      <c r="H452" s="355" t="s">
        <v>477</v>
      </c>
      <c r="I452" s="356"/>
      <c r="J452" s="357" t="s">
        <v>539</v>
      </c>
      <c r="K452" s="357"/>
      <c r="L452" s="357"/>
      <c r="M452" s="357"/>
      <c r="N452" s="357"/>
      <c r="O452" s="357"/>
      <c r="P452" s="358"/>
      <c r="Q452" s="3"/>
      <c r="R452" s="349"/>
      <c r="S452" s="349"/>
      <c r="T452" s="349"/>
      <c r="U452" s="349"/>
      <c r="V452" s="349"/>
      <c r="W452" s="349"/>
      <c r="X452" s="349"/>
      <c r="Y452" s="350"/>
      <c r="Z452" s="165"/>
    </row>
    <row r="453" spans="1:26" ht="30" customHeight="1" x14ac:dyDescent="0.15">
      <c r="B453" s="165"/>
      <c r="E453" s="398"/>
      <c r="F453" s="399"/>
      <c r="G453" s="400"/>
      <c r="H453" s="345" t="s">
        <v>578</v>
      </c>
      <c r="I453" s="346"/>
      <c r="J453" s="351" t="s">
        <v>540</v>
      </c>
      <c r="K453" s="351"/>
      <c r="L453" s="351"/>
      <c r="M453" s="351"/>
      <c r="N453" s="351"/>
      <c r="O453" s="351"/>
      <c r="P453" s="352"/>
      <c r="Q453" s="4"/>
      <c r="R453" s="353"/>
      <c r="S453" s="353"/>
      <c r="T453" s="353"/>
      <c r="U453" s="353"/>
      <c r="V453" s="353"/>
      <c r="W453" s="353"/>
      <c r="X453" s="353"/>
      <c r="Y453" s="354"/>
      <c r="Z453" s="165"/>
    </row>
    <row r="454" spans="1:26" ht="30" customHeight="1" x14ac:dyDescent="0.15">
      <c r="A454" s="327">
        <f>IFERROR(IF(AND($Q454="○", TRIM($R454)=""),1001,0),3)</f>
        <v>0</v>
      </c>
      <c r="B454" s="165"/>
      <c r="E454" s="401" t="s">
        <v>184</v>
      </c>
      <c r="F454" s="402"/>
      <c r="G454" s="403"/>
      <c r="H454" s="362" t="s">
        <v>478</v>
      </c>
      <c r="I454" s="363"/>
      <c r="J454" s="370" t="s">
        <v>203</v>
      </c>
      <c r="K454" s="370"/>
      <c r="L454" s="370"/>
      <c r="M454" s="370"/>
      <c r="N454" s="370"/>
      <c r="O454" s="370"/>
      <c r="P454" s="371"/>
      <c r="Q454" s="5"/>
      <c r="R454" s="32"/>
      <c r="S454" s="33"/>
      <c r="T454" s="33"/>
      <c r="U454" s="33"/>
      <c r="V454" s="33"/>
      <c r="W454" s="33"/>
      <c r="X454" s="33"/>
      <c r="Y454" s="34"/>
      <c r="Z454" s="165"/>
    </row>
    <row r="455" spans="1:26" ht="20.100000000000001" customHeight="1" x14ac:dyDescent="0.15">
      <c r="B455" s="165"/>
      <c r="E455" s="383" t="s">
        <v>192</v>
      </c>
      <c r="F455" s="384"/>
      <c r="G455" s="385"/>
      <c r="H455" s="386" t="s">
        <v>568</v>
      </c>
      <c r="I455" s="355"/>
      <c r="J455" s="357" t="s">
        <v>479</v>
      </c>
      <c r="K455" s="357"/>
      <c r="L455" s="357"/>
      <c r="M455" s="357"/>
      <c r="N455" s="357"/>
      <c r="O455" s="357"/>
      <c r="P455" s="358"/>
      <c r="Q455" s="3"/>
      <c r="R455" s="349"/>
      <c r="S455" s="349"/>
      <c r="T455" s="349"/>
      <c r="U455" s="349"/>
      <c r="V455" s="349"/>
      <c r="W455" s="349"/>
      <c r="X455" s="349"/>
      <c r="Y455" s="350"/>
      <c r="Z455" s="165"/>
    </row>
    <row r="456" spans="1:26" ht="20.100000000000001" customHeight="1" x14ac:dyDescent="0.15">
      <c r="B456" s="165"/>
      <c r="E456" s="387"/>
      <c r="F456" s="388"/>
      <c r="G456" s="389"/>
      <c r="H456" s="390" t="s">
        <v>569</v>
      </c>
      <c r="I456" s="338"/>
      <c r="J456" s="340" t="s">
        <v>480</v>
      </c>
      <c r="K456" s="340"/>
      <c r="L456" s="340"/>
      <c r="M456" s="340"/>
      <c r="N456" s="340"/>
      <c r="O456" s="340"/>
      <c r="P456" s="341"/>
      <c r="Q456" s="2"/>
      <c r="R456" s="335"/>
      <c r="S456" s="335"/>
      <c r="T456" s="335"/>
      <c r="U456" s="335"/>
      <c r="V456" s="335"/>
      <c r="W456" s="335"/>
      <c r="X456" s="335"/>
      <c r="Y456" s="336"/>
      <c r="Z456" s="165"/>
    </row>
    <row r="457" spans="1:26" ht="20.100000000000001" customHeight="1" x14ac:dyDescent="0.15">
      <c r="B457" s="165"/>
      <c r="E457" s="387"/>
      <c r="F457" s="388"/>
      <c r="G457" s="389"/>
      <c r="H457" s="390" t="s">
        <v>570</v>
      </c>
      <c r="I457" s="338"/>
      <c r="J457" s="340" t="s">
        <v>481</v>
      </c>
      <c r="K457" s="340"/>
      <c r="L457" s="340"/>
      <c r="M457" s="340"/>
      <c r="N457" s="340"/>
      <c r="O457" s="340"/>
      <c r="P457" s="341"/>
      <c r="Q457" s="2"/>
      <c r="R457" s="335"/>
      <c r="S457" s="335"/>
      <c r="T457" s="335"/>
      <c r="U457" s="335"/>
      <c r="V457" s="335"/>
      <c r="W457" s="335"/>
      <c r="X457" s="335"/>
      <c r="Y457" s="336"/>
      <c r="Z457" s="165"/>
    </row>
    <row r="458" spans="1:26" ht="20.100000000000001" customHeight="1" x14ac:dyDescent="0.15">
      <c r="B458" s="165"/>
      <c r="E458" s="387"/>
      <c r="F458" s="388"/>
      <c r="G458" s="389"/>
      <c r="H458" s="390" t="s">
        <v>571</v>
      </c>
      <c r="I458" s="338"/>
      <c r="J458" s="340" t="s">
        <v>482</v>
      </c>
      <c r="K458" s="340"/>
      <c r="L458" s="340"/>
      <c r="M458" s="340"/>
      <c r="N458" s="340"/>
      <c r="O458" s="340"/>
      <c r="P458" s="341"/>
      <c r="Q458" s="2"/>
      <c r="R458" s="335"/>
      <c r="S458" s="335"/>
      <c r="T458" s="335"/>
      <c r="U458" s="335"/>
      <c r="V458" s="335"/>
      <c r="W458" s="335"/>
      <c r="X458" s="335"/>
      <c r="Y458" s="336"/>
      <c r="Z458" s="165"/>
    </row>
    <row r="459" spans="1:26" ht="20.100000000000001" customHeight="1" x14ac:dyDescent="0.15">
      <c r="B459" s="165"/>
      <c r="E459" s="387"/>
      <c r="F459" s="388"/>
      <c r="G459" s="389"/>
      <c r="H459" s="390" t="s">
        <v>572</v>
      </c>
      <c r="I459" s="338"/>
      <c r="J459" s="340" t="s">
        <v>483</v>
      </c>
      <c r="K459" s="340"/>
      <c r="L459" s="340"/>
      <c r="M459" s="340"/>
      <c r="N459" s="340"/>
      <c r="O459" s="340"/>
      <c r="P459" s="341"/>
      <c r="Q459" s="2"/>
      <c r="R459" s="335"/>
      <c r="S459" s="335"/>
      <c r="T459" s="335"/>
      <c r="U459" s="335"/>
      <c r="V459" s="335"/>
      <c r="W459" s="335"/>
      <c r="X459" s="335"/>
      <c r="Y459" s="336"/>
      <c r="Z459" s="165"/>
    </row>
    <row r="460" spans="1:26" ht="20.100000000000001" customHeight="1" x14ac:dyDescent="0.15">
      <c r="B460" s="165"/>
      <c r="E460" s="387"/>
      <c r="F460" s="388"/>
      <c r="G460" s="389"/>
      <c r="H460" s="390" t="s">
        <v>573</v>
      </c>
      <c r="I460" s="338"/>
      <c r="J460" s="340" t="s">
        <v>484</v>
      </c>
      <c r="K460" s="340"/>
      <c r="L460" s="340"/>
      <c r="M460" s="340"/>
      <c r="N460" s="340"/>
      <c r="O460" s="340"/>
      <c r="P460" s="341"/>
      <c r="Q460" s="2"/>
      <c r="R460" s="335"/>
      <c r="S460" s="335"/>
      <c r="T460" s="335"/>
      <c r="U460" s="335"/>
      <c r="V460" s="335"/>
      <c r="W460" s="335"/>
      <c r="X460" s="335"/>
      <c r="Y460" s="336"/>
      <c r="Z460" s="165"/>
    </row>
    <row r="461" spans="1:26" ht="20.100000000000001" customHeight="1" x14ac:dyDescent="0.15">
      <c r="B461" s="165"/>
      <c r="E461" s="387"/>
      <c r="F461" s="388"/>
      <c r="G461" s="389"/>
      <c r="H461" s="390" t="s">
        <v>574</v>
      </c>
      <c r="I461" s="338"/>
      <c r="J461" s="340" t="s">
        <v>485</v>
      </c>
      <c r="K461" s="340"/>
      <c r="L461" s="340"/>
      <c r="M461" s="340"/>
      <c r="N461" s="340"/>
      <c r="O461" s="340"/>
      <c r="P461" s="341"/>
      <c r="Q461" s="2"/>
      <c r="R461" s="335"/>
      <c r="S461" s="335"/>
      <c r="T461" s="335"/>
      <c r="U461" s="335"/>
      <c r="V461" s="335"/>
      <c r="W461" s="335"/>
      <c r="X461" s="335"/>
      <c r="Y461" s="336"/>
      <c r="Z461" s="165"/>
    </row>
    <row r="462" spans="1:26" ht="20.100000000000001" customHeight="1" x14ac:dyDescent="0.15">
      <c r="B462" s="165"/>
      <c r="E462" s="387"/>
      <c r="F462" s="388"/>
      <c r="G462" s="389"/>
      <c r="H462" s="390" t="s">
        <v>575</v>
      </c>
      <c r="I462" s="338"/>
      <c r="J462" s="340" t="s">
        <v>486</v>
      </c>
      <c r="K462" s="340"/>
      <c r="L462" s="340"/>
      <c r="M462" s="340"/>
      <c r="N462" s="340"/>
      <c r="O462" s="340"/>
      <c r="P462" s="341"/>
      <c r="Q462" s="2"/>
      <c r="R462" s="335"/>
      <c r="S462" s="335"/>
      <c r="T462" s="335"/>
      <c r="U462" s="335"/>
      <c r="V462" s="335"/>
      <c r="W462" s="335"/>
      <c r="X462" s="335"/>
      <c r="Y462" s="336"/>
      <c r="Z462" s="165"/>
    </row>
    <row r="463" spans="1:26" ht="30" customHeight="1" x14ac:dyDescent="0.15">
      <c r="A463" s="327">
        <f>IFERROR(IF(AND($Q463="○", TRIM($R463)=""),1001,0),3)</f>
        <v>0</v>
      </c>
      <c r="B463" s="165"/>
      <c r="E463" s="387"/>
      <c r="F463" s="388"/>
      <c r="G463" s="389"/>
      <c r="H463" s="390" t="s">
        <v>576</v>
      </c>
      <c r="I463" s="338"/>
      <c r="J463" s="340" t="s">
        <v>487</v>
      </c>
      <c r="K463" s="340"/>
      <c r="L463" s="340"/>
      <c r="M463" s="340"/>
      <c r="N463" s="340"/>
      <c r="O463" s="340"/>
      <c r="P463" s="341"/>
      <c r="Q463" s="2"/>
      <c r="R463" s="26"/>
      <c r="S463" s="27"/>
      <c r="T463" s="27"/>
      <c r="U463" s="27"/>
      <c r="V463" s="27"/>
      <c r="W463" s="27"/>
      <c r="X463" s="27"/>
      <c r="Y463" s="28"/>
      <c r="Z463" s="165"/>
    </row>
    <row r="464" spans="1:26" ht="30" customHeight="1" x14ac:dyDescent="0.15">
      <c r="A464" s="327">
        <f>IFERROR(IF(AND($Q464="○", TRIM($R464)=""),1001,0),3)</f>
        <v>0</v>
      </c>
      <c r="B464" s="165"/>
      <c r="E464" s="391"/>
      <c r="F464" s="392"/>
      <c r="G464" s="393"/>
      <c r="H464" s="404" t="s">
        <v>577</v>
      </c>
      <c r="I464" s="405"/>
      <c r="J464" s="347" t="s">
        <v>488</v>
      </c>
      <c r="K464" s="347"/>
      <c r="L464" s="347"/>
      <c r="M464" s="347"/>
      <c r="N464" s="347"/>
      <c r="O464" s="347"/>
      <c r="P464" s="348"/>
      <c r="Q464" s="4"/>
      <c r="R464" s="29"/>
      <c r="S464" s="30"/>
      <c r="T464" s="30"/>
      <c r="U464" s="30"/>
      <c r="V464" s="30"/>
      <c r="W464" s="30"/>
      <c r="X464" s="30"/>
      <c r="Y464" s="31"/>
      <c r="Z464" s="165"/>
    </row>
    <row r="465" spans="1:26" ht="20.100000000000001" customHeight="1" x14ac:dyDescent="0.15">
      <c r="B465" s="165"/>
      <c r="E465" s="401" t="s">
        <v>193</v>
      </c>
      <c r="F465" s="402"/>
      <c r="G465" s="403"/>
      <c r="H465" s="368" t="s">
        <v>490</v>
      </c>
      <c r="I465" s="369"/>
      <c r="J465" s="370" t="s">
        <v>190</v>
      </c>
      <c r="K465" s="370"/>
      <c r="L465" s="370"/>
      <c r="M465" s="370"/>
      <c r="N465" s="370"/>
      <c r="O465" s="370"/>
      <c r="P465" s="371"/>
      <c r="Q465" s="5"/>
      <c r="R465" s="366"/>
      <c r="S465" s="366"/>
      <c r="T465" s="366"/>
      <c r="U465" s="366"/>
      <c r="V465" s="366"/>
      <c r="W465" s="366"/>
      <c r="X465" s="366"/>
      <c r="Y465" s="367"/>
      <c r="Z465" s="165"/>
    </row>
    <row r="466" spans="1:26" ht="20.100000000000001" customHeight="1" x14ac:dyDescent="0.15">
      <c r="B466" s="165"/>
      <c r="E466" s="401" t="s">
        <v>489</v>
      </c>
      <c r="F466" s="402"/>
      <c r="G466" s="403"/>
      <c r="H466" s="368" t="s">
        <v>493</v>
      </c>
      <c r="I466" s="369"/>
      <c r="J466" s="370" t="s">
        <v>491</v>
      </c>
      <c r="K466" s="370"/>
      <c r="L466" s="370"/>
      <c r="M466" s="370"/>
      <c r="N466" s="370"/>
      <c r="O466" s="370"/>
      <c r="P466" s="371"/>
      <c r="Q466" s="5"/>
      <c r="R466" s="366"/>
      <c r="S466" s="366"/>
      <c r="T466" s="366"/>
      <c r="U466" s="366"/>
      <c r="V466" s="366"/>
      <c r="W466" s="366"/>
      <c r="X466" s="366"/>
      <c r="Y466" s="367"/>
      <c r="Z466" s="165"/>
    </row>
    <row r="467" spans="1:26" ht="30" customHeight="1" x14ac:dyDescent="0.15">
      <c r="B467" s="165"/>
      <c r="E467" s="316" t="s">
        <v>492</v>
      </c>
      <c r="F467" s="317"/>
      <c r="G467" s="318"/>
      <c r="H467" s="406" t="s">
        <v>563</v>
      </c>
      <c r="I467" s="407"/>
      <c r="J467" s="408" t="s">
        <v>541</v>
      </c>
      <c r="K467" s="408"/>
      <c r="L467" s="408"/>
      <c r="M467" s="408"/>
      <c r="N467" s="408"/>
      <c r="O467" s="408"/>
      <c r="P467" s="409"/>
      <c r="Q467" s="3"/>
      <c r="R467" s="349"/>
      <c r="S467" s="349"/>
      <c r="T467" s="349"/>
      <c r="U467" s="349"/>
      <c r="V467" s="349"/>
      <c r="W467" s="349"/>
      <c r="X467" s="349"/>
      <c r="Y467" s="350"/>
      <c r="Z467" s="165"/>
    </row>
    <row r="468" spans="1:26" ht="30" customHeight="1" x14ac:dyDescent="0.15">
      <c r="B468" s="165"/>
      <c r="E468" s="328"/>
      <c r="F468" s="329"/>
      <c r="G468" s="330"/>
      <c r="H468" s="410" t="s">
        <v>564</v>
      </c>
      <c r="I468" s="411"/>
      <c r="J468" s="412" t="s">
        <v>542</v>
      </c>
      <c r="K468" s="412"/>
      <c r="L468" s="412"/>
      <c r="M468" s="412"/>
      <c r="N468" s="412"/>
      <c r="O468" s="412"/>
      <c r="P468" s="413"/>
      <c r="Q468" s="2"/>
      <c r="R468" s="335"/>
      <c r="S468" s="335"/>
      <c r="T468" s="335"/>
      <c r="U468" s="335"/>
      <c r="V468" s="335"/>
      <c r="W468" s="335"/>
      <c r="X468" s="335"/>
      <c r="Y468" s="336"/>
      <c r="Z468" s="165"/>
    </row>
    <row r="469" spans="1:26" ht="19.899999999999999" customHeight="1" x14ac:dyDescent="0.15">
      <c r="B469" s="165"/>
      <c r="E469" s="328"/>
      <c r="F469" s="329"/>
      <c r="G469" s="330"/>
      <c r="H469" s="410" t="s">
        <v>565</v>
      </c>
      <c r="I469" s="411"/>
      <c r="J469" s="333" t="s">
        <v>543</v>
      </c>
      <c r="K469" s="333"/>
      <c r="L469" s="333"/>
      <c r="M469" s="333"/>
      <c r="N469" s="333"/>
      <c r="O469" s="333"/>
      <c r="P469" s="334"/>
      <c r="Q469" s="2"/>
      <c r="R469" s="335"/>
      <c r="S469" s="335"/>
      <c r="T469" s="335"/>
      <c r="U469" s="335"/>
      <c r="V469" s="335"/>
      <c r="W469" s="335"/>
      <c r="X469" s="335"/>
      <c r="Y469" s="336"/>
      <c r="Z469" s="165"/>
    </row>
    <row r="470" spans="1:26" ht="20.100000000000001" customHeight="1" x14ac:dyDescent="0.15">
      <c r="B470" s="165"/>
      <c r="E470" s="328"/>
      <c r="F470" s="329"/>
      <c r="G470" s="330"/>
      <c r="H470" s="410" t="s">
        <v>566</v>
      </c>
      <c r="I470" s="411"/>
      <c r="J470" s="333" t="s">
        <v>544</v>
      </c>
      <c r="K470" s="333"/>
      <c r="L470" s="333"/>
      <c r="M470" s="333"/>
      <c r="N470" s="333"/>
      <c r="O470" s="333"/>
      <c r="P470" s="334"/>
      <c r="Q470" s="2"/>
      <c r="R470" s="335"/>
      <c r="S470" s="335"/>
      <c r="T470" s="335"/>
      <c r="U470" s="335"/>
      <c r="V470" s="335"/>
      <c r="W470" s="335"/>
      <c r="X470" s="335"/>
      <c r="Y470" s="336"/>
      <c r="Z470" s="165"/>
    </row>
    <row r="471" spans="1:26" ht="30" customHeight="1" x14ac:dyDescent="0.15">
      <c r="A471" s="327">
        <f>IFERROR(IF(AND($Q471="○", TRIM($R471)=""),1001,0),3)</f>
        <v>0</v>
      </c>
      <c r="B471" s="165"/>
      <c r="E471" s="414"/>
      <c r="F471" s="415"/>
      <c r="G471" s="416"/>
      <c r="H471" s="417" t="s">
        <v>567</v>
      </c>
      <c r="I471" s="418"/>
      <c r="J471" s="419" t="s">
        <v>614</v>
      </c>
      <c r="K471" s="419"/>
      <c r="L471" s="419"/>
      <c r="M471" s="419"/>
      <c r="N471" s="419"/>
      <c r="O471" s="419"/>
      <c r="P471" s="420"/>
      <c r="Q471" s="6"/>
      <c r="R471" s="29"/>
      <c r="S471" s="30"/>
      <c r="T471" s="30"/>
      <c r="U471" s="30"/>
      <c r="V471" s="30"/>
      <c r="W471" s="30"/>
      <c r="X471" s="30"/>
      <c r="Y471" s="31"/>
      <c r="Z471" s="165"/>
    </row>
    <row r="472" spans="1:26" ht="30" customHeight="1" x14ac:dyDescent="0.15">
      <c r="B472" s="165"/>
      <c r="E472" s="359" t="s">
        <v>494</v>
      </c>
      <c r="F472" s="360"/>
      <c r="G472" s="361"/>
      <c r="H472" s="421" t="s">
        <v>496</v>
      </c>
      <c r="I472" s="422"/>
      <c r="J472" s="423" t="s">
        <v>545</v>
      </c>
      <c r="K472" s="423"/>
      <c r="L472" s="423"/>
      <c r="M472" s="423"/>
      <c r="N472" s="423"/>
      <c r="O472" s="423"/>
      <c r="P472" s="424"/>
      <c r="Q472" s="5"/>
      <c r="R472" s="366"/>
      <c r="S472" s="366"/>
      <c r="T472" s="366"/>
      <c r="U472" s="366"/>
      <c r="V472" s="366"/>
      <c r="W472" s="366"/>
      <c r="X472" s="366"/>
      <c r="Y472" s="367"/>
      <c r="Z472" s="165"/>
    </row>
    <row r="473" spans="1:26" ht="20.100000000000001" customHeight="1" x14ac:dyDescent="0.15">
      <c r="B473" s="165"/>
      <c r="E473" s="316" t="s">
        <v>495</v>
      </c>
      <c r="F473" s="317"/>
      <c r="G473" s="318"/>
      <c r="H473" s="406" t="s">
        <v>560</v>
      </c>
      <c r="I473" s="407"/>
      <c r="J473" s="408" t="s">
        <v>497</v>
      </c>
      <c r="K473" s="408"/>
      <c r="L473" s="408"/>
      <c r="M473" s="408"/>
      <c r="N473" s="408"/>
      <c r="O473" s="408"/>
      <c r="P473" s="409"/>
      <c r="Q473" s="3"/>
      <c r="R473" s="349"/>
      <c r="S473" s="349"/>
      <c r="T473" s="349"/>
      <c r="U473" s="349"/>
      <c r="V473" s="349"/>
      <c r="W473" s="349"/>
      <c r="X473" s="349"/>
      <c r="Y473" s="350"/>
      <c r="Z473" s="165"/>
    </row>
    <row r="474" spans="1:26" ht="20.100000000000001" customHeight="1" x14ac:dyDescent="0.15">
      <c r="B474" s="165"/>
      <c r="E474" s="328"/>
      <c r="F474" s="329"/>
      <c r="G474" s="330"/>
      <c r="H474" s="410" t="s">
        <v>561</v>
      </c>
      <c r="I474" s="411"/>
      <c r="J474" s="412" t="s">
        <v>498</v>
      </c>
      <c r="K474" s="412"/>
      <c r="L474" s="412"/>
      <c r="M474" s="412"/>
      <c r="N474" s="412"/>
      <c r="O474" s="412"/>
      <c r="P474" s="413"/>
      <c r="Q474" s="2"/>
      <c r="R474" s="335"/>
      <c r="S474" s="335"/>
      <c r="T474" s="335"/>
      <c r="U474" s="335"/>
      <c r="V474" s="335"/>
      <c r="W474" s="335"/>
      <c r="X474" s="335"/>
      <c r="Y474" s="336"/>
      <c r="Z474" s="165"/>
    </row>
    <row r="475" spans="1:26" ht="20.100000000000001" customHeight="1" x14ac:dyDescent="0.15">
      <c r="B475" s="165"/>
      <c r="E475" s="342"/>
      <c r="F475" s="343"/>
      <c r="G475" s="344"/>
      <c r="H475" s="417" t="s">
        <v>562</v>
      </c>
      <c r="I475" s="418"/>
      <c r="J475" s="425" t="s">
        <v>495</v>
      </c>
      <c r="K475" s="425"/>
      <c r="L475" s="425"/>
      <c r="M475" s="425"/>
      <c r="N475" s="425"/>
      <c r="O475" s="425"/>
      <c r="P475" s="426"/>
      <c r="Q475" s="4"/>
      <c r="R475" s="353"/>
      <c r="S475" s="353"/>
      <c r="T475" s="353"/>
      <c r="U475" s="353"/>
      <c r="V475" s="353"/>
      <c r="W475" s="353"/>
      <c r="X475" s="353"/>
      <c r="Y475" s="354"/>
      <c r="Z475" s="165"/>
    </row>
    <row r="476" spans="1:26" ht="30" customHeight="1" x14ac:dyDescent="0.15">
      <c r="A476" s="327">
        <f>IFERROR(IF(AND($Q476="○", TRIM($R476)=""),1001,0),3)</f>
        <v>0</v>
      </c>
      <c r="B476" s="165"/>
      <c r="E476" s="401" t="s">
        <v>194</v>
      </c>
      <c r="F476" s="402"/>
      <c r="G476" s="403"/>
      <c r="H476" s="368" t="s">
        <v>559</v>
      </c>
      <c r="I476" s="369"/>
      <c r="J476" s="370" t="s">
        <v>204</v>
      </c>
      <c r="K476" s="370"/>
      <c r="L476" s="370"/>
      <c r="M476" s="370"/>
      <c r="N476" s="370"/>
      <c r="O476" s="370"/>
      <c r="P476" s="371"/>
      <c r="Q476" s="5"/>
      <c r="R476" s="32"/>
      <c r="S476" s="33"/>
      <c r="T476" s="33"/>
      <c r="U476" s="33"/>
      <c r="V476" s="33"/>
      <c r="W476" s="33"/>
      <c r="X476" s="33"/>
      <c r="Y476" s="34"/>
      <c r="Z476" s="165"/>
    </row>
    <row r="477" spans="1:26" ht="20.100000000000001" customHeight="1" x14ac:dyDescent="0.15">
      <c r="B477" s="165"/>
      <c r="Z477" s="165"/>
    </row>
    <row r="478" spans="1:26" ht="20.100000000000001" customHeight="1" x14ac:dyDescent="0.15">
      <c r="B478" s="165"/>
      <c r="E478" s="96" t="s">
        <v>207</v>
      </c>
      <c r="F478" s="427"/>
      <c r="G478" s="427"/>
      <c r="H478" s="427"/>
      <c r="I478" s="427"/>
      <c r="J478" s="427"/>
      <c r="K478" s="427"/>
      <c r="L478" s="427"/>
      <c r="M478" s="427"/>
      <c r="N478" s="427"/>
      <c r="O478" s="427"/>
      <c r="P478" s="427"/>
      <c r="Q478" s="427"/>
      <c r="R478" s="427"/>
      <c r="S478" s="427"/>
      <c r="T478" s="427"/>
      <c r="U478" s="427"/>
      <c r="V478" s="427"/>
      <c r="W478" s="427"/>
      <c r="X478" s="427"/>
      <c r="Y478" s="427"/>
      <c r="Z478" s="121"/>
    </row>
    <row r="479" spans="1:26" ht="20.100000000000001" customHeight="1" x14ac:dyDescent="0.15">
      <c r="B479" s="165"/>
      <c r="E479" s="309" t="s">
        <v>159</v>
      </c>
      <c r="F479" s="310"/>
      <c r="G479" s="310"/>
      <c r="H479" s="310"/>
      <c r="I479" s="310"/>
      <c r="J479" s="310"/>
      <c r="K479" s="310"/>
      <c r="L479" s="310"/>
      <c r="M479" s="310"/>
      <c r="N479" s="310"/>
      <c r="O479" s="310"/>
      <c r="P479" s="311"/>
      <c r="Q479" s="312" t="s">
        <v>40</v>
      </c>
      <c r="R479" s="313" t="s">
        <v>199</v>
      </c>
      <c r="S479" s="314"/>
      <c r="T479" s="314"/>
      <c r="U479" s="314"/>
      <c r="V479" s="314"/>
      <c r="W479" s="314"/>
      <c r="X479" s="314"/>
      <c r="Y479" s="315"/>
      <c r="Z479" s="121"/>
    </row>
    <row r="480" spans="1:26" ht="20.100000000000001" customHeight="1" x14ac:dyDescent="0.15">
      <c r="B480" s="165"/>
      <c r="E480" s="252" t="s">
        <v>196</v>
      </c>
      <c r="F480" s="253"/>
      <c r="G480" s="253"/>
      <c r="H480" s="253"/>
      <c r="I480" s="253"/>
      <c r="J480" s="428" t="s">
        <v>195</v>
      </c>
      <c r="K480" s="253"/>
      <c r="L480" s="253"/>
      <c r="M480" s="253"/>
      <c r="N480" s="253"/>
      <c r="O480" s="253"/>
      <c r="P480" s="254"/>
      <c r="Q480" s="7"/>
      <c r="R480" s="429"/>
      <c r="S480" s="430"/>
      <c r="T480" s="430"/>
      <c r="U480" s="430"/>
      <c r="V480" s="430"/>
      <c r="W480" s="430"/>
      <c r="X480" s="430"/>
      <c r="Y480" s="431"/>
      <c r="Z480" s="165"/>
    </row>
    <row r="481" spans="1:26" ht="30" customHeight="1" x14ac:dyDescent="0.15">
      <c r="A481" s="327">
        <f>IFERROR(IF(AND($Q481="○", TRIM($R481)=""),1001,0),3)</f>
        <v>0</v>
      </c>
      <c r="B481" s="165"/>
      <c r="E481" s="404" t="s">
        <v>197</v>
      </c>
      <c r="F481" s="432"/>
      <c r="G481" s="432"/>
      <c r="H481" s="432"/>
      <c r="I481" s="432"/>
      <c r="J481" s="433" t="s">
        <v>205</v>
      </c>
      <c r="K481" s="432"/>
      <c r="L481" s="432"/>
      <c r="M481" s="432"/>
      <c r="N481" s="432"/>
      <c r="O481" s="432"/>
      <c r="P481" s="434"/>
      <c r="Q481" s="4"/>
      <c r="R481" s="29"/>
      <c r="S481" s="30"/>
      <c r="T481" s="30"/>
      <c r="U481" s="30"/>
      <c r="V481" s="30"/>
      <c r="W481" s="30"/>
      <c r="X481" s="30"/>
      <c r="Y481" s="31"/>
      <c r="Z481" s="165"/>
    </row>
    <row r="482" spans="1:26" ht="20.100000000000001" customHeight="1" x14ac:dyDescent="0.15">
      <c r="B482" s="165"/>
      <c r="Z482" s="165"/>
    </row>
    <row r="483" spans="1:26" ht="20.100000000000001" customHeight="1" x14ac:dyDescent="0.15">
      <c r="B483" s="165"/>
      <c r="C483" s="171"/>
      <c r="D483" s="171"/>
      <c r="E483" s="171"/>
      <c r="F483" s="171"/>
      <c r="G483" s="171"/>
      <c r="H483" s="171"/>
      <c r="I483" s="171"/>
      <c r="J483" s="171"/>
      <c r="K483" s="171"/>
      <c r="L483" s="171"/>
      <c r="M483" s="171"/>
      <c r="N483" s="171"/>
      <c r="O483" s="171"/>
      <c r="P483" s="171"/>
      <c r="Q483" s="171"/>
      <c r="R483" s="171"/>
      <c r="S483" s="171"/>
      <c r="T483" s="171"/>
      <c r="U483" s="171"/>
      <c r="V483" s="171"/>
      <c r="W483" s="171"/>
      <c r="X483" s="171"/>
      <c r="Y483" s="171"/>
      <c r="Z483" s="435"/>
    </row>
  </sheetData>
  <sheetProtection algorithmName="SHA-512" hashValue="AxRRD9RLvrWz1nBH+T/iiSSGBQrE+59l+6hdERN3fHeV7fw80pfoWNhDT87RlQUQBgSCF3rSYH0aw8FRtPSKcw==" saltValue="q88sQ03E/ZkjDON7gYNKhg==" spinCount="100000" sheet="1" objects="1" scenarios="1"/>
  <dataConsolidate/>
  <mergeCells count="868">
    <mergeCell ref="R375:Y375"/>
    <mergeCell ref="J450:P450"/>
    <mergeCell ref="J451:P451"/>
    <mergeCell ref="J452:P452"/>
    <mergeCell ref="J453:P453"/>
    <mergeCell ref="J454:P454"/>
    <mergeCell ref="J455:P455"/>
    <mergeCell ref="J456:P456"/>
    <mergeCell ref="J457:P457"/>
    <mergeCell ref="R377:Y377"/>
    <mergeCell ref="J435:P435"/>
    <mergeCell ref="J402:P402"/>
    <mergeCell ref="R394:Y394"/>
    <mergeCell ref="R405:Y405"/>
    <mergeCell ref="R406:Y406"/>
    <mergeCell ref="R407:Y407"/>
    <mergeCell ref="R408:Y408"/>
    <mergeCell ref="R409:Y409"/>
    <mergeCell ref="R410:Y410"/>
    <mergeCell ref="R411:Y411"/>
    <mergeCell ref="R393:Y393"/>
    <mergeCell ref="R395:Y395"/>
    <mergeCell ref="R396:Y396"/>
    <mergeCell ref="R397:Y397"/>
    <mergeCell ref="J458:P458"/>
    <mergeCell ref="J468:P468"/>
    <mergeCell ref="J459:P459"/>
    <mergeCell ref="J460:P460"/>
    <mergeCell ref="J461:P461"/>
    <mergeCell ref="J462:P462"/>
    <mergeCell ref="J463:P463"/>
    <mergeCell ref="J464:P464"/>
    <mergeCell ref="J465:P465"/>
    <mergeCell ref="J466:P466"/>
    <mergeCell ref="J467:P467"/>
    <mergeCell ref="H439:I439"/>
    <mergeCell ref="J448:P448"/>
    <mergeCell ref="J449:P449"/>
    <mergeCell ref="H449:I449"/>
    <mergeCell ref="H441:I441"/>
    <mergeCell ref="H442:I442"/>
    <mergeCell ref="H443:I443"/>
    <mergeCell ref="H444:I444"/>
    <mergeCell ref="H445:I445"/>
    <mergeCell ref="H446:I446"/>
    <mergeCell ref="H447:I447"/>
    <mergeCell ref="H448:I448"/>
    <mergeCell ref="J447:P447"/>
    <mergeCell ref="J440:P440"/>
    <mergeCell ref="J441:P441"/>
    <mergeCell ref="J442:P442"/>
    <mergeCell ref="J443:P443"/>
    <mergeCell ref="J444:P444"/>
    <mergeCell ref="J445:P445"/>
    <mergeCell ref="J439:P439"/>
    <mergeCell ref="J446:P446"/>
    <mergeCell ref="R365:Y365"/>
    <mergeCell ref="R366:Y366"/>
    <mergeCell ref="R367:Y367"/>
    <mergeCell ref="R368:Y368"/>
    <mergeCell ref="R347:Y347"/>
    <mergeCell ref="R348:Y348"/>
    <mergeCell ref="R349:Y349"/>
    <mergeCell ref="R350:Y350"/>
    <mergeCell ref="R351:Y351"/>
    <mergeCell ref="R352:Y352"/>
    <mergeCell ref="R353:Y353"/>
    <mergeCell ref="R354:Y354"/>
    <mergeCell ref="R355:Y355"/>
    <mergeCell ref="R356:Y356"/>
    <mergeCell ref="R357:Y357"/>
    <mergeCell ref="R358:Y358"/>
    <mergeCell ref="R359:Y359"/>
    <mergeCell ref="R360:Y360"/>
    <mergeCell ref="R361:Y361"/>
    <mergeCell ref="R362:Y362"/>
    <mergeCell ref="R363:Y363"/>
    <mergeCell ref="R336:Y336"/>
    <mergeCell ref="R337:Y337"/>
    <mergeCell ref="R338:Y338"/>
    <mergeCell ref="R339:Y339"/>
    <mergeCell ref="R340:Y340"/>
    <mergeCell ref="R341:Y341"/>
    <mergeCell ref="R342:Y342"/>
    <mergeCell ref="R364:Y364"/>
    <mergeCell ref="R343:Y343"/>
    <mergeCell ref="R344:Y344"/>
    <mergeCell ref="R345:Y345"/>
    <mergeCell ref="R346:Y346"/>
    <mergeCell ref="R308:Y308"/>
    <mergeCell ref="J300:P300"/>
    <mergeCell ref="J301:P301"/>
    <mergeCell ref="R332:Y332"/>
    <mergeCell ref="R333:Y333"/>
    <mergeCell ref="R334:Y334"/>
    <mergeCell ref="R311:Y311"/>
    <mergeCell ref="R325:Y325"/>
    <mergeCell ref="R326:Y326"/>
    <mergeCell ref="R327:Y327"/>
    <mergeCell ref="R310:Y310"/>
    <mergeCell ref="R312:Y312"/>
    <mergeCell ref="R313:Y313"/>
    <mergeCell ref="R314:Y314"/>
    <mergeCell ref="R315:Y315"/>
    <mergeCell ref="R316:Y316"/>
    <mergeCell ref="R317:Y317"/>
    <mergeCell ref="R318:Y318"/>
    <mergeCell ref="R319:Y319"/>
    <mergeCell ref="R303:Y303"/>
    <mergeCell ref="R304:Y304"/>
    <mergeCell ref="R305:Y305"/>
    <mergeCell ref="R306:Y306"/>
    <mergeCell ref="R307:Y307"/>
    <mergeCell ref="R335:Y335"/>
    <mergeCell ref="R328:Y328"/>
    <mergeCell ref="R329:Y329"/>
    <mergeCell ref="R330:Y330"/>
    <mergeCell ref="R331:Y331"/>
    <mergeCell ref="J436:P436"/>
    <mergeCell ref="E214:H214"/>
    <mergeCell ref="I214:M214"/>
    <mergeCell ref="J207:Y207"/>
    <mergeCell ref="E236:H236"/>
    <mergeCell ref="E237:H237"/>
    <mergeCell ref="E238:H238"/>
    <mergeCell ref="I236:M236"/>
    <mergeCell ref="I237:M237"/>
    <mergeCell ref="I238:M238"/>
    <mergeCell ref="E231:I231"/>
    <mergeCell ref="E232:I232"/>
    <mergeCell ref="E233:J233"/>
    <mergeCell ref="H269:I269"/>
    <mergeCell ref="H270:I270"/>
    <mergeCell ref="H271:I271"/>
    <mergeCell ref="R309:Y309"/>
    <mergeCell ref="R301:Y301"/>
    <mergeCell ref="R302:Y302"/>
    <mergeCell ref="J317:P317"/>
    <mergeCell ref="E212:H212"/>
    <mergeCell ref="I212:M212"/>
    <mergeCell ref="E213:H213"/>
    <mergeCell ref="I213:M213"/>
    <mergeCell ref="H317:I317"/>
    <mergeCell ref="J264:P264"/>
    <mergeCell ref="J265:P265"/>
    <mergeCell ref="J251:P251"/>
    <mergeCell ref="J252:P252"/>
    <mergeCell ref="J253:P253"/>
    <mergeCell ref="J254:P254"/>
    <mergeCell ref="J255:P255"/>
    <mergeCell ref="J256:P256"/>
    <mergeCell ref="J257:P257"/>
    <mergeCell ref="J258:P258"/>
    <mergeCell ref="J259:P259"/>
    <mergeCell ref="J316:P316"/>
    <mergeCell ref="H313:I313"/>
    <mergeCell ref="H314:I314"/>
    <mergeCell ref="H315:I315"/>
    <mergeCell ref="H316:I316"/>
    <mergeCell ref="I239:M239"/>
    <mergeCell ref="J260:P260"/>
    <mergeCell ref="J261:P261"/>
    <mergeCell ref="J262:P262"/>
    <mergeCell ref="J263:P263"/>
    <mergeCell ref="H262:I262"/>
    <mergeCell ref="H263:I263"/>
    <mergeCell ref="J314:P314"/>
    <mergeCell ref="J315:P315"/>
    <mergeCell ref="H275:I275"/>
    <mergeCell ref="H276:I276"/>
    <mergeCell ref="H277:I277"/>
    <mergeCell ref="J266:P266"/>
    <mergeCell ref="J267:P267"/>
    <mergeCell ref="J268:P268"/>
    <mergeCell ref="J269:P269"/>
    <mergeCell ref="J270:P270"/>
    <mergeCell ref="J271:P271"/>
    <mergeCell ref="J272:P272"/>
    <mergeCell ref="J273:P273"/>
    <mergeCell ref="J274:P274"/>
    <mergeCell ref="J275:P275"/>
    <mergeCell ref="H264:I264"/>
    <mergeCell ref="H265:I265"/>
    <mergeCell ref="H266:I266"/>
    <mergeCell ref="H267:I267"/>
    <mergeCell ref="J437:P437"/>
    <mergeCell ref="E242:Y242"/>
    <mergeCell ref="E217:H217"/>
    <mergeCell ref="I217:M217"/>
    <mergeCell ref="E218:H218"/>
    <mergeCell ref="I218:M218"/>
    <mergeCell ref="E219:H219"/>
    <mergeCell ref="I219:M219"/>
    <mergeCell ref="E220:H220"/>
    <mergeCell ref="I220:M220"/>
    <mergeCell ref="J293:P293"/>
    <mergeCell ref="J294:P294"/>
    <mergeCell ref="J295:P295"/>
    <mergeCell ref="J296:P296"/>
    <mergeCell ref="J297:P297"/>
    <mergeCell ref="J298:P298"/>
    <mergeCell ref="R293:Y293"/>
    <mergeCell ref="R294:Y294"/>
    <mergeCell ref="E229:Y229"/>
    <mergeCell ref="C225:I225"/>
    <mergeCell ref="E230:O230"/>
    <mergeCell ref="H278:I278"/>
    <mergeCell ref="E239:H239"/>
    <mergeCell ref="H274:I274"/>
    <mergeCell ref="E200:H200"/>
    <mergeCell ref="E211:H211"/>
    <mergeCell ref="I200:M200"/>
    <mergeCell ref="E201:H201"/>
    <mergeCell ref="I201:M201"/>
    <mergeCell ref="E202:H202"/>
    <mergeCell ref="I202:M202"/>
    <mergeCell ref="E203:H203"/>
    <mergeCell ref="I203:M203"/>
    <mergeCell ref="E204:H204"/>
    <mergeCell ref="I204:M204"/>
    <mergeCell ref="I206:M206"/>
    <mergeCell ref="I211:M211"/>
    <mergeCell ref="I209:M209"/>
    <mergeCell ref="E210:H210"/>
    <mergeCell ref="H268:I268"/>
    <mergeCell ref="I83:M83"/>
    <mergeCell ref="I85:M85"/>
    <mergeCell ref="I87:Y87"/>
    <mergeCell ref="C109:H109"/>
    <mergeCell ref="D111:Y111"/>
    <mergeCell ref="O195:R195"/>
    <mergeCell ref="I197:M197"/>
    <mergeCell ref="I210:M210"/>
    <mergeCell ref="I189:M189"/>
    <mergeCell ref="I195:M195"/>
    <mergeCell ref="E209:H209"/>
    <mergeCell ref="J190:Y190"/>
    <mergeCell ref="I193:M193"/>
    <mergeCell ref="I191:M191"/>
    <mergeCell ref="N185:V185"/>
    <mergeCell ref="W185:X185"/>
    <mergeCell ref="E186:J186"/>
    <mergeCell ref="K186:M187"/>
    <mergeCell ref="N186:V186"/>
    <mergeCell ref="W186:X186"/>
    <mergeCell ref="E187:J187"/>
    <mergeCell ref="N187:V187"/>
    <mergeCell ref="W187:X187"/>
    <mergeCell ref="E185:J185"/>
    <mergeCell ref="I167:M167"/>
    <mergeCell ref="I169:Y169"/>
    <mergeCell ref="J179:Y179"/>
    <mergeCell ref="J177:Y177"/>
    <mergeCell ref="K185:M185"/>
    <mergeCell ref="I159:M159"/>
    <mergeCell ref="I161:M161"/>
    <mergeCell ref="E184:J184"/>
    <mergeCell ref="K184:M184"/>
    <mergeCell ref="N184:V184"/>
    <mergeCell ref="W184:Y184"/>
    <mergeCell ref="E183:J183"/>
    <mergeCell ref="K183:M183"/>
    <mergeCell ref="N183:V183"/>
    <mergeCell ref="W183:Y183"/>
    <mergeCell ref="I63:M63"/>
    <mergeCell ref="I69:M69"/>
    <mergeCell ref="I71:Y71"/>
    <mergeCell ref="I126:Y126"/>
    <mergeCell ref="C150:H150"/>
    <mergeCell ref="I153:M153"/>
    <mergeCell ref="I155:Y155"/>
    <mergeCell ref="I157:Y157"/>
    <mergeCell ref="I32:Y32"/>
    <mergeCell ref="I34:M34"/>
    <mergeCell ref="I36:M36"/>
    <mergeCell ref="I38:Y38"/>
    <mergeCell ref="I40:M40"/>
    <mergeCell ref="I112:Y112"/>
    <mergeCell ref="I114:Y114"/>
    <mergeCell ref="I116:Y116"/>
    <mergeCell ref="I118:M118"/>
    <mergeCell ref="I120:Y120"/>
    <mergeCell ref="I122:M122"/>
    <mergeCell ref="I124:M124"/>
    <mergeCell ref="J76:Y76"/>
    <mergeCell ref="I77:Y77"/>
    <mergeCell ref="I79:Y79"/>
    <mergeCell ref="I81:Y81"/>
    <mergeCell ref="W1:Z1"/>
    <mergeCell ref="C174:H174"/>
    <mergeCell ref="I176:M176"/>
    <mergeCell ref="I178:M178"/>
    <mergeCell ref="I73:Y73"/>
    <mergeCell ref="J74:Y74"/>
    <mergeCell ref="I75:Y75"/>
    <mergeCell ref="E181:Y181"/>
    <mergeCell ref="E182:J182"/>
    <mergeCell ref="K182:M182"/>
    <mergeCell ref="N182:V182"/>
    <mergeCell ref="W182:Y182"/>
    <mergeCell ref="C13:H13"/>
    <mergeCell ref="E15:H15"/>
    <mergeCell ref="J15:Y15"/>
    <mergeCell ref="I20:M20"/>
    <mergeCell ref="I22:Y22"/>
    <mergeCell ref="I24:Y24"/>
    <mergeCell ref="I26:Y26"/>
    <mergeCell ref="I28:Y28"/>
    <mergeCell ref="I30:Y30"/>
    <mergeCell ref="I163:Y163"/>
    <mergeCell ref="I165:M165"/>
    <mergeCell ref="C60:H60"/>
    <mergeCell ref="J318:P318"/>
    <mergeCell ref="J319:P319"/>
    <mergeCell ref="J320:P320"/>
    <mergeCell ref="J321:P321"/>
    <mergeCell ref="J427:P427"/>
    <mergeCell ref="J428:P428"/>
    <mergeCell ref="J429:P429"/>
    <mergeCell ref="J430:P430"/>
    <mergeCell ref="J431:P431"/>
    <mergeCell ref="J347:P347"/>
    <mergeCell ref="J348:P348"/>
    <mergeCell ref="J415:P415"/>
    <mergeCell ref="J350:P350"/>
    <mergeCell ref="J345:P345"/>
    <mergeCell ref="J370:P370"/>
    <mergeCell ref="J371:P371"/>
    <mergeCell ref="J351:P351"/>
    <mergeCell ref="J352:P352"/>
    <mergeCell ref="J322:P322"/>
    <mergeCell ref="J323:P323"/>
    <mergeCell ref="J324:P324"/>
    <mergeCell ref="J325:P325"/>
    <mergeCell ref="J326:P326"/>
    <mergeCell ref="J327:P327"/>
    <mergeCell ref="J334:P334"/>
    <mergeCell ref="J335:P335"/>
    <mergeCell ref="J336:P336"/>
    <mergeCell ref="J432:P432"/>
    <mergeCell ref="J433:P433"/>
    <mergeCell ref="J434:P434"/>
    <mergeCell ref="J420:P420"/>
    <mergeCell ref="J421:P421"/>
    <mergeCell ref="J422:P422"/>
    <mergeCell ref="J423:P423"/>
    <mergeCell ref="J424:P424"/>
    <mergeCell ref="J425:P425"/>
    <mergeCell ref="J426:P426"/>
    <mergeCell ref="H333:I333"/>
    <mergeCell ref="H334:I334"/>
    <mergeCell ref="H335:I335"/>
    <mergeCell ref="H336:I336"/>
    <mergeCell ref="H371:I371"/>
    <mergeCell ref="H337:I337"/>
    <mergeCell ref="H338:I338"/>
    <mergeCell ref="H339:I339"/>
    <mergeCell ref="H340:I340"/>
    <mergeCell ref="H343:I343"/>
    <mergeCell ref="H344:I344"/>
    <mergeCell ref="H345:I345"/>
    <mergeCell ref="H346:I346"/>
    <mergeCell ref="H363:I363"/>
    <mergeCell ref="H364:I364"/>
    <mergeCell ref="H365:I365"/>
    <mergeCell ref="H366:I366"/>
    <mergeCell ref="H367:I367"/>
    <mergeCell ref="H368:I368"/>
    <mergeCell ref="H369:I369"/>
    <mergeCell ref="H370:I370"/>
    <mergeCell ref="H392:I392"/>
    <mergeCell ref="J387:P387"/>
    <mergeCell ref="J388:P388"/>
    <mergeCell ref="J389:P389"/>
    <mergeCell ref="J390:P390"/>
    <mergeCell ref="J391:P391"/>
    <mergeCell ref="H318:I318"/>
    <mergeCell ref="H319:I319"/>
    <mergeCell ref="H320:I320"/>
    <mergeCell ref="H321:I321"/>
    <mergeCell ref="H328:I328"/>
    <mergeCell ref="H329:I329"/>
    <mergeCell ref="H330:I330"/>
    <mergeCell ref="H331:I331"/>
    <mergeCell ref="H332:I332"/>
    <mergeCell ref="H322:I322"/>
    <mergeCell ref="H323:I323"/>
    <mergeCell ref="H324:I324"/>
    <mergeCell ref="H325:I325"/>
    <mergeCell ref="H326:I326"/>
    <mergeCell ref="H327:I327"/>
    <mergeCell ref="J339:P339"/>
    <mergeCell ref="J340:P340"/>
    <mergeCell ref="J353:P353"/>
    <mergeCell ref="H372:I372"/>
    <mergeCell ref="H373:I373"/>
    <mergeCell ref="H374:I374"/>
    <mergeCell ref="H375:I375"/>
    <mergeCell ref="H376:I376"/>
    <mergeCell ref="H390:I390"/>
    <mergeCell ref="H391:I391"/>
    <mergeCell ref="H377:I377"/>
    <mergeCell ref="H378:I378"/>
    <mergeCell ref="H379:I379"/>
    <mergeCell ref="H380:I380"/>
    <mergeCell ref="H381:I381"/>
    <mergeCell ref="H382:I382"/>
    <mergeCell ref="H383:I383"/>
    <mergeCell ref="H384:I384"/>
    <mergeCell ref="H385:I385"/>
    <mergeCell ref="H358:I358"/>
    <mergeCell ref="H359:I359"/>
    <mergeCell ref="J337:P337"/>
    <mergeCell ref="J338:P338"/>
    <mergeCell ref="H341:I341"/>
    <mergeCell ref="H342:I342"/>
    <mergeCell ref="H352:I352"/>
    <mergeCell ref="H353:I353"/>
    <mergeCell ref="H354:I354"/>
    <mergeCell ref="H355:I355"/>
    <mergeCell ref="H356:I356"/>
    <mergeCell ref="H357:I357"/>
    <mergeCell ref="J349:P349"/>
    <mergeCell ref="J355:P355"/>
    <mergeCell ref="J386:P386"/>
    <mergeCell ref="J395:P395"/>
    <mergeCell ref="J356:P356"/>
    <mergeCell ref="J357:P357"/>
    <mergeCell ref="J358:P358"/>
    <mergeCell ref="J359:P359"/>
    <mergeCell ref="H245:I245"/>
    <mergeCell ref="H246:I246"/>
    <mergeCell ref="H247:I247"/>
    <mergeCell ref="H248:I248"/>
    <mergeCell ref="H249:I249"/>
    <mergeCell ref="H250:I250"/>
    <mergeCell ref="H251:I251"/>
    <mergeCell ref="H252:I252"/>
    <mergeCell ref="H253:I253"/>
    <mergeCell ref="H254:I254"/>
    <mergeCell ref="H255:I255"/>
    <mergeCell ref="H256:I256"/>
    <mergeCell ref="H257:I257"/>
    <mergeCell ref="H258:I258"/>
    <mergeCell ref="H259:I259"/>
    <mergeCell ref="H260:I260"/>
    <mergeCell ref="H261:I261"/>
    <mergeCell ref="J360:P360"/>
    <mergeCell ref="J285:P285"/>
    <mergeCell ref="J286:P286"/>
    <mergeCell ref="J369:P369"/>
    <mergeCell ref="J380:P380"/>
    <mergeCell ref="J381:P381"/>
    <mergeCell ref="J382:P382"/>
    <mergeCell ref="J383:P383"/>
    <mergeCell ref="J384:P384"/>
    <mergeCell ref="J385:P385"/>
    <mergeCell ref="J361:P361"/>
    <mergeCell ref="J362:P362"/>
    <mergeCell ref="J363:P363"/>
    <mergeCell ref="J364:P364"/>
    <mergeCell ref="J365:P365"/>
    <mergeCell ref="J366:P366"/>
    <mergeCell ref="J367:P367"/>
    <mergeCell ref="J368:P368"/>
    <mergeCell ref="J354:P354"/>
    <mergeCell ref="J328:P328"/>
    <mergeCell ref="J329:P329"/>
    <mergeCell ref="J330:P330"/>
    <mergeCell ref="J331:P331"/>
    <mergeCell ref="J332:P332"/>
    <mergeCell ref="J333:P333"/>
    <mergeCell ref="J283:P283"/>
    <mergeCell ref="J284:P284"/>
    <mergeCell ref="J469:P469"/>
    <mergeCell ref="J470:P470"/>
    <mergeCell ref="J471:P471"/>
    <mergeCell ref="J472:P472"/>
    <mergeCell ref="H312:I312"/>
    <mergeCell ref="H279:I279"/>
    <mergeCell ref="H280:I280"/>
    <mergeCell ref="H281:I281"/>
    <mergeCell ref="H282:I282"/>
    <mergeCell ref="H283:I283"/>
    <mergeCell ref="H284:I284"/>
    <mergeCell ref="H285:I285"/>
    <mergeCell ref="H286:I286"/>
    <mergeCell ref="H287:I287"/>
    <mergeCell ref="H288:I288"/>
    <mergeCell ref="H289:I289"/>
    <mergeCell ref="H290:I290"/>
    <mergeCell ref="H291:I291"/>
    <mergeCell ref="H292:I292"/>
    <mergeCell ref="J403:P403"/>
    <mergeCell ref="J404:P404"/>
    <mergeCell ref="J405:P405"/>
    <mergeCell ref="J308:P308"/>
    <mergeCell ref="J309:P309"/>
    <mergeCell ref="J310:P310"/>
    <mergeCell ref="J311:P311"/>
    <mergeCell ref="J312:P312"/>
    <mergeCell ref="H272:I272"/>
    <mergeCell ref="H273:I273"/>
    <mergeCell ref="J287:P287"/>
    <mergeCell ref="J288:P288"/>
    <mergeCell ref="J289:P289"/>
    <mergeCell ref="J290:P290"/>
    <mergeCell ref="J291:P291"/>
    <mergeCell ref="J304:P304"/>
    <mergeCell ref="J305:P305"/>
    <mergeCell ref="J306:P306"/>
    <mergeCell ref="J292:P292"/>
    <mergeCell ref="J299:P299"/>
    <mergeCell ref="J276:P276"/>
    <mergeCell ref="J277:P277"/>
    <mergeCell ref="J278:P278"/>
    <mergeCell ref="J279:P279"/>
    <mergeCell ref="J280:P280"/>
    <mergeCell ref="J281:P281"/>
    <mergeCell ref="J282:P282"/>
    <mergeCell ref="J412:P412"/>
    <mergeCell ref="J413:P413"/>
    <mergeCell ref="J302:P302"/>
    <mergeCell ref="J303:P303"/>
    <mergeCell ref="J416:P416"/>
    <mergeCell ref="J417:P417"/>
    <mergeCell ref="J418:P418"/>
    <mergeCell ref="J419:P419"/>
    <mergeCell ref="J438:P438"/>
    <mergeCell ref="J341:P341"/>
    <mergeCell ref="J342:P342"/>
    <mergeCell ref="J343:P343"/>
    <mergeCell ref="J344:P344"/>
    <mergeCell ref="J400:P400"/>
    <mergeCell ref="J401:P401"/>
    <mergeCell ref="J372:P372"/>
    <mergeCell ref="J373:P373"/>
    <mergeCell ref="J374:P374"/>
    <mergeCell ref="J375:P375"/>
    <mergeCell ref="J376:P376"/>
    <mergeCell ref="J377:P377"/>
    <mergeCell ref="J378:P378"/>
    <mergeCell ref="J379:P379"/>
    <mergeCell ref="J307:P307"/>
    <mergeCell ref="J414:P414"/>
    <mergeCell ref="H293:I293"/>
    <mergeCell ref="H294:I294"/>
    <mergeCell ref="H295:I295"/>
    <mergeCell ref="H410:I410"/>
    <mergeCell ref="H411:I411"/>
    <mergeCell ref="H412:I412"/>
    <mergeCell ref="H413:I413"/>
    <mergeCell ref="H414:I414"/>
    <mergeCell ref="J392:P392"/>
    <mergeCell ref="J393:P393"/>
    <mergeCell ref="J394:P394"/>
    <mergeCell ref="J346:P346"/>
    <mergeCell ref="J396:P396"/>
    <mergeCell ref="J397:P397"/>
    <mergeCell ref="J398:P398"/>
    <mergeCell ref="J399:P399"/>
    <mergeCell ref="J313:P313"/>
    <mergeCell ref="J406:P406"/>
    <mergeCell ref="J407:P407"/>
    <mergeCell ref="J408:P408"/>
    <mergeCell ref="J409:P409"/>
    <mergeCell ref="J410:P410"/>
    <mergeCell ref="J411:P411"/>
    <mergeCell ref="H415:I415"/>
    <mergeCell ref="H407:I407"/>
    <mergeCell ref="H408:I408"/>
    <mergeCell ref="H409:I409"/>
    <mergeCell ref="H347:I347"/>
    <mergeCell ref="H348:I348"/>
    <mergeCell ref="H349:I349"/>
    <mergeCell ref="H350:I350"/>
    <mergeCell ref="H351:I351"/>
    <mergeCell ref="H386:I386"/>
    <mergeCell ref="H387:I387"/>
    <mergeCell ref="H388:I388"/>
    <mergeCell ref="H389:I389"/>
    <mergeCell ref="H360:I360"/>
    <mergeCell ref="H361:I361"/>
    <mergeCell ref="H362:I362"/>
    <mergeCell ref="H393:I393"/>
    <mergeCell ref="H394:I394"/>
    <mergeCell ref="H395:I395"/>
    <mergeCell ref="H396:I396"/>
    <mergeCell ref="H397:I397"/>
    <mergeCell ref="H398:I398"/>
    <mergeCell ref="H399:I399"/>
    <mergeCell ref="H400:I400"/>
    <mergeCell ref="H416:I416"/>
    <mergeCell ref="H417:I417"/>
    <mergeCell ref="H296:I296"/>
    <mergeCell ref="H297:I297"/>
    <mergeCell ref="H298:I298"/>
    <mergeCell ref="H299:I299"/>
    <mergeCell ref="H300:I300"/>
    <mergeCell ref="H301:I301"/>
    <mergeCell ref="H302:I302"/>
    <mergeCell ref="H303:I303"/>
    <mergeCell ref="H304:I304"/>
    <mergeCell ref="H305:I305"/>
    <mergeCell ref="H306:I306"/>
    <mergeCell ref="H307:I307"/>
    <mergeCell ref="H308:I308"/>
    <mergeCell ref="H309:I309"/>
    <mergeCell ref="H310:I310"/>
    <mergeCell ref="H311:I311"/>
    <mergeCell ref="H401:I401"/>
    <mergeCell ref="H402:I402"/>
    <mergeCell ref="H403:I403"/>
    <mergeCell ref="H404:I404"/>
    <mergeCell ref="H405:I405"/>
    <mergeCell ref="H406:I406"/>
    <mergeCell ref="H418:I418"/>
    <mergeCell ref="H419:I419"/>
    <mergeCell ref="H420:I420"/>
    <mergeCell ref="H421:I421"/>
    <mergeCell ref="H422:I422"/>
    <mergeCell ref="H423:I423"/>
    <mergeCell ref="H424:I424"/>
    <mergeCell ref="H425:I425"/>
    <mergeCell ref="H426:I426"/>
    <mergeCell ref="H455:I455"/>
    <mergeCell ref="H456:I456"/>
    <mergeCell ref="E465:G465"/>
    <mergeCell ref="E452:G453"/>
    <mergeCell ref="E454:G454"/>
    <mergeCell ref="E455:G464"/>
    <mergeCell ref="E438:G451"/>
    <mergeCell ref="E436:G437"/>
    <mergeCell ref="E426:G426"/>
    <mergeCell ref="E428:G435"/>
    <mergeCell ref="E427:G427"/>
    <mergeCell ref="H427:I427"/>
    <mergeCell ref="H428:I428"/>
    <mergeCell ref="H429:I429"/>
    <mergeCell ref="H430:I430"/>
    <mergeCell ref="H431:I431"/>
    <mergeCell ref="H432:I432"/>
    <mergeCell ref="H433:I433"/>
    <mergeCell ref="H440:I440"/>
    <mergeCell ref="H434:I434"/>
    <mergeCell ref="H435:I435"/>
    <mergeCell ref="H436:I436"/>
    <mergeCell ref="H437:I437"/>
    <mergeCell ref="H438:I438"/>
    <mergeCell ref="R268:Y268"/>
    <mergeCell ref="R269:Y269"/>
    <mergeCell ref="R270:Y270"/>
    <mergeCell ref="H474:I474"/>
    <mergeCell ref="H457:I457"/>
    <mergeCell ref="H458:I458"/>
    <mergeCell ref="H459:I459"/>
    <mergeCell ref="H460:I460"/>
    <mergeCell ref="H461:I461"/>
    <mergeCell ref="H462:I462"/>
    <mergeCell ref="H463:I463"/>
    <mergeCell ref="H464:I464"/>
    <mergeCell ref="H465:I465"/>
    <mergeCell ref="H466:I466"/>
    <mergeCell ref="H467:I467"/>
    <mergeCell ref="H468:I468"/>
    <mergeCell ref="H469:I469"/>
    <mergeCell ref="H470:I470"/>
    <mergeCell ref="H471:I471"/>
    <mergeCell ref="H450:I450"/>
    <mergeCell ref="H451:I451"/>
    <mergeCell ref="H452:I452"/>
    <mergeCell ref="H453:I453"/>
    <mergeCell ref="H454:I454"/>
    <mergeCell ref="R280:Y280"/>
    <mergeCell ref="E417:G418"/>
    <mergeCell ref="E419:G425"/>
    <mergeCell ref="E408:G416"/>
    <mergeCell ref="E245:G407"/>
    <mergeCell ref="E244:P244"/>
    <mergeCell ref="R244:Y244"/>
    <mergeCell ref="R251:Y251"/>
    <mergeCell ref="R252:Y252"/>
    <mergeCell ref="R253:Y253"/>
    <mergeCell ref="R254:Y254"/>
    <mergeCell ref="R255:Y255"/>
    <mergeCell ref="R256:Y256"/>
    <mergeCell ref="R257:Y257"/>
    <mergeCell ref="R258:Y258"/>
    <mergeCell ref="R259:Y259"/>
    <mergeCell ref="R260:Y260"/>
    <mergeCell ref="R261:Y261"/>
    <mergeCell ref="R262:Y262"/>
    <mergeCell ref="R263:Y263"/>
    <mergeCell ref="R264:Y264"/>
    <mergeCell ref="R265:Y265"/>
    <mergeCell ref="R266:Y266"/>
    <mergeCell ref="R267:Y267"/>
    <mergeCell ref="R271:Y271"/>
    <mergeCell ref="R272:Y272"/>
    <mergeCell ref="R273:Y273"/>
    <mergeCell ref="R274:Y274"/>
    <mergeCell ref="R275:Y275"/>
    <mergeCell ref="R276:Y276"/>
    <mergeCell ref="R277:Y277"/>
    <mergeCell ref="R278:Y278"/>
    <mergeCell ref="R279:Y279"/>
    <mergeCell ref="R281:Y281"/>
    <mergeCell ref="R282:Y282"/>
    <mergeCell ref="R283:Y283"/>
    <mergeCell ref="R284:Y284"/>
    <mergeCell ref="R285:Y285"/>
    <mergeCell ref="R286:Y286"/>
    <mergeCell ref="R287:Y287"/>
    <mergeCell ref="R288:Y288"/>
    <mergeCell ref="R392:Y392"/>
    <mergeCell ref="R289:Y289"/>
    <mergeCell ref="R290:Y290"/>
    <mergeCell ref="R291:Y291"/>
    <mergeCell ref="R292:Y292"/>
    <mergeCell ref="R320:Y320"/>
    <mergeCell ref="R321:Y321"/>
    <mergeCell ref="R322:Y322"/>
    <mergeCell ref="R323:Y323"/>
    <mergeCell ref="R324:Y324"/>
    <mergeCell ref="R295:Y295"/>
    <mergeCell ref="R296:Y296"/>
    <mergeCell ref="R297:Y297"/>
    <mergeCell ref="R298:Y298"/>
    <mergeCell ref="R299:Y299"/>
    <mergeCell ref="R300:Y300"/>
    <mergeCell ref="R369:Y369"/>
    <mergeCell ref="R370:Y370"/>
    <mergeCell ref="R371:Y371"/>
    <mergeCell ref="R372:Y372"/>
    <mergeCell ref="R373:Y373"/>
    <mergeCell ref="R374:Y374"/>
    <mergeCell ref="R404:Y404"/>
    <mergeCell ref="R378:Y378"/>
    <mergeCell ref="R379:Y379"/>
    <mergeCell ref="R380:Y380"/>
    <mergeCell ref="R381:Y381"/>
    <mergeCell ref="R382:Y382"/>
    <mergeCell ref="R383:Y383"/>
    <mergeCell ref="R384:Y384"/>
    <mergeCell ref="R385:Y385"/>
    <mergeCell ref="R386:Y386"/>
    <mergeCell ref="R387:Y387"/>
    <mergeCell ref="R388:Y388"/>
    <mergeCell ref="R389:Y389"/>
    <mergeCell ref="R390:Y390"/>
    <mergeCell ref="R391:Y391"/>
    <mergeCell ref="R376:Y376"/>
    <mergeCell ref="R398:Y398"/>
    <mergeCell ref="R399:Y399"/>
    <mergeCell ref="R400:Y400"/>
    <mergeCell ref="R401:Y401"/>
    <mergeCell ref="R402:Y402"/>
    <mergeCell ref="R403:Y403"/>
    <mergeCell ref="R445:Y445"/>
    <mergeCell ref="R412:Y412"/>
    <mergeCell ref="R413:Y413"/>
    <mergeCell ref="R414:Y414"/>
    <mergeCell ref="R415:Y415"/>
    <mergeCell ref="R416:Y416"/>
    <mergeCell ref="R417:Y417"/>
    <mergeCell ref="R418:Y418"/>
    <mergeCell ref="R419:Y419"/>
    <mergeCell ref="R420:Y420"/>
    <mergeCell ref="R421:Y421"/>
    <mergeCell ref="R422:Y422"/>
    <mergeCell ref="R423:Y423"/>
    <mergeCell ref="R424:Y424"/>
    <mergeCell ref="R425:Y425"/>
    <mergeCell ref="R426:Y426"/>
    <mergeCell ref="R427:Y427"/>
    <mergeCell ref="R428:Y428"/>
    <mergeCell ref="E472:G472"/>
    <mergeCell ref="H472:I472"/>
    <mergeCell ref="H473:I473"/>
    <mergeCell ref="E480:I480"/>
    <mergeCell ref="E481:I481"/>
    <mergeCell ref="R446:Y446"/>
    <mergeCell ref="R447:Y447"/>
    <mergeCell ref="R448:Y448"/>
    <mergeCell ref="R449:Y449"/>
    <mergeCell ref="R450:Y450"/>
    <mergeCell ref="R451:Y451"/>
    <mergeCell ref="R452:Y452"/>
    <mergeCell ref="R453:Y453"/>
    <mergeCell ref="R454:Y454"/>
    <mergeCell ref="R455:Y455"/>
    <mergeCell ref="R456:Y456"/>
    <mergeCell ref="R457:Y457"/>
    <mergeCell ref="R458:Y458"/>
    <mergeCell ref="R459:Y459"/>
    <mergeCell ref="R460:Y460"/>
    <mergeCell ref="R461:Y461"/>
    <mergeCell ref="R462:Y462"/>
    <mergeCell ref="E467:G471"/>
    <mergeCell ref="E466:G466"/>
    <mergeCell ref="R475:Y475"/>
    <mergeCell ref="R476:Y476"/>
    <mergeCell ref="J480:P480"/>
    <mergeCell ref="J481:P481"/>
    <mergeCell ref="E479:P479"/>
    <mergeCell ref="R479:Y479"/>
    <mergeCell ref="R480:Y480"/>
    <mergeCell ref="R481:Y481"/>
    <mergeCell ref="H475:I475"/>
    <mergeCell ref="H476:I476"/>
    <mergeCell ref="E476:G476"/>
    <mergeCell ref="E473:G475"/>
    <mergeCell ref="J473:P473"/>
    <mergeCell ref="J474:P474"/>
    <mergeCell ref="J475:P475"/>
    <mergeCell ref="J476:P476"/>
    <mergeCell ref="R466:Y466"/>
    <mergeCell ref="R467:Y467"/>
    <mergeCell ref="R468:Y468"/>
    <mergeCell ref="R469:Y469"/>
    <mergeCell ref="R470:Y470"/>
    <mergeCell ref="R471:Y471"/>
    <mergeCell ref="R472:Y472"/>
    <mergeCell ref="R473:Y473"/>
    <mergeCell ref="R474:Y474"/>
    <mergeCell ref="R463:Y463"/>
    <mergeCell ref="R464:Y464"/>
    <mergeCell ref="R465:Y465"/>
    <mergeCell ref="R429:Y429"/>
    <mergeCell ref="R430:Y430"/>
    <mergeCell ref="R431:Y431"/>
    <mergeCell ref="R432:Y432"/>
    <mergeCell ref="R433:Y433"/>
    <mergeCell ref="R434:Y434"/>
    <mergeCell ref="R435:Y435"/>
    <mergeCell ref="R436:Y436"/>
    <mergeCell ref="R437:Y437"/>
    <mergeCell ref="R438:Y438"/>
    <mergeCell ref="R439:Y439"/>
    <mergeCell ref="R440:Y440"/>
    <mergeCell ref="R441:Y441"/>
    <mergeCell ref="R442:Y442"/>
    <mergeCell ref="R443:Y443"/>
    <mergeCell ref="R444:Y444"/>
    <mergeCell ref="R246:S246"/>
    <mergeCell ref="R245:S245"/>
    <mergeCell ref="R247:S247"/>
    <mergeCell ref="R248:S248"/>
    <mergeCell ref="R249:S249"/>
    <mergeCell ref="R250:S250"/>
    <mergeCell ref="T231:U231"/>
    <mergeCell ref="T232:U232"/>
    <mergeCell ref="W230:Y232"/>
    <mergeCell ref="P230:V230"/>
    <mergeCell ref="T233:V233"/>
    <mergeCell ref="W233:Y233"/>
    <mergeCell ref="J245:P245"/>
    <mergeCell ref="J246:P246"/>
    <mergeCell ref="J247:P247"/>
    <mergeCell ref="J248:P248"/>
    <mergeCell ref="J249:P249"/>
    <mergeCell ref="J250:P250"/>
    <mergeCell ref="K231:N231"/>
    <mergeCell ref="K232:N232"/>
    <mergeCell ref="K233:O233"/>
    <mergeCell ref="P231:R231"/>
    <mergeCell ref="P232:R232"/>
    <mergeCell ref="P233:S233"/>
  </mergeCells>
  <phoneticPr fontId="5"/>
  <conditionalFormatting sqref="I20:M20">
    <cfRule type="expression" dxfId="315" priority="316" stopIfTrue="1">
      <formula>$A20&lt;&gt;0</formula>
    </cfRule>
  </conditionalFormatting>
  <conditionalFormatting sqref="I22:Y22">
    <cfRule type="expression" dxfId="314" priority="315" stopIfTrue="1">
      <formula>$A22&lt;&gt;0</formula>
    </cfRule>
  </conditionalFormatting>
  <conditionalFormatting sqref="I24:Y24">
    <cfRule type="expression" dxfId="313" priority="314" stopIfTrue="1">
      <formula>$A24&lt;&gt;0</formula>
    </cfRule>
  </conditionalFormatting>
  <conditionalFormatting sqref="I26:Y26">
    <cfRule type="expression" dxfId="312" priority="313" stopIfTrue="1">
      <formula>$A26&lt;&gt;0</formula>
    </cfRule>
  </conditionalFormatting>
  <conditionalFormatting sqref="I28:Y28">
    <cfRule type="expression" dxfId="311" priority="312" stopIfTrue="1">
      <formula>$A28&lt;&gt;0</formula>
    </cfRule>
  </conditionalFormatting>
  <conditionalFormatting sqref="I30:Y30">
    <cfRule type="expression" dxfId="310" priority="311" stopIfTrue="1">
      <formula>$A30&lt;&gt;0</formula>
    </cfRule>
  </conditionalFormatting>
  <conditionalFormatting sqref="I32:Y32">
    <cfRule type="expression" dxfId="309" priority="310" stopIfTrue="1">
      <formula>$A32&lt;&gt;0</formula>
    </cfRule>
  </conditionalFormatting>
  <conditionalFormatting sqref="I34:M34">
    <cfRule type="expression" dxfId="308" priority="309" stopIfTrue="1">
      <formula>$A34&lt;&gt;0</formula>
    </cfRule>
  </conditionalFormatting>
  <conditionalFormatting sqref="I36:M36">
    <cfRule type="expression" dxfId="307" priority="308" stopIfTrue="1">
      <formula>$A36&lt;&gt;0</formula>
    </cfRule>
  </conditionalFormatting>
  <conditionalFormatting sqref="I38:Y38">
    <cfRule type="expression" dxfId="306" priority="307" stopIfTrue="1">
      <formula>$A38&lt;&gt;0</formula>
    </cfRule>
  </conditionalFormatting>
  <conditionalFormatting sqref="I40:M40">
    <cfRule type="expression" dxfId="305" priority="306" stopIfTrue="1">
      <formula>$A40&lt;&gt;0</formula>
    </cfRule>
  </conditionalFormatting>
  <conditionalFormatting sqref="I63:M63">
    <cfRule type="expression" dxfId="304" priority="305" stopIfTrue="1">
      <formula>$A63&lt;&gt;0</formula>
    </cfRule>
  </conditionalFormatting>
  <conditionalFormatting sqref="I69:M69">
    <cfRule type="expression" dxfId="303" priority="304" stopIfTrue="1">
      <formula>$A69&lt;&gt;0</formula>
    </cfRule>
  </conditionalFormatting>
  <conditionalFormatting sqref="I71:Y71">
    <cfRule type="expression" dxfId="302" priority="303" stopIfTrue="1">
      <formula>$A71&lt;&gt;0</formula>
    </cfRule>
  </conditionalFormatting>
  <conditionalFormatting sqref="I73:Y73">
    <cfRule type="expression" dxfId="301" priority="302" stopIfTrue="1">
      <formula>$A73&lt;&gt;0</formula>
    </cfRule>
  </conditionalFormatting>
  <conditionalFormatting sqref="I75:Y75">
    <cfRule type="expression" dxfId="300" priority="301" stopIfTrue="1">
      <formula>$A75&lt;&gt;0</formula>
    </cfRule>
  </conditionalFormatting>
  <conditionalFormatting sqref="I77:Y77">
    <cfRule type="expression" dxfId="299" priority="300" stopIfTrue="1">
      <formula>$A77&lt;&gt;0</formula>
    </cfRule>
  </conditionalFormatting>
  <conditionalFormatting sqref="I79:Y79">
    <cfRule type="expression" dxfId="298" priority="299" stopIfTrue="1">
      <formula>$A79&lt;&gt;0</formula>
    </cfRule>
  </conditionalFormatting>
  <conditionalFormatting sqref="I81:Y81">
    <cfRule type="expression" dxfId="297" priority="298" stopIfTrue="1">
      <formula>$A81&lt;&gt;0</formula>
    </cfRule>
  </conditionalFormatting>
  <conditionalFormatting sqref="I83:M83">
    <cfRule type="expression" dxfId="296" priority="297" stopIfTrue="1">
      <formula>$A83&lt;&gt;0</formula>
    </cfRule>
  </conditionalFormatting>
  <conditionalFormatting sqref="P83">
    <cfRule type="expression" dxfId="295" priority="296" stopIfTrue="1">
      <formula>$A84&lt;&gt;0</formula>
    </cfRule>
  </conditionalFormatting>
  <conditionalFormatting sqref="I85:M85">
    <cfRule type="expression" dxfId="294" priority="295" stopIfTrue="1">
      <formula>$A85&lt;&gt;0</formula>
    </cfRule>
  </conditionalFormatting>
  <conditionalFormatting sqref="I87:Y87">
    <cfRule type="expression" dxfId="293" priority="294" stopIfTrue="1">
      <formula>$A87&lt;&gt;0</formula>
    </cfRule>
  </conditionalFormatting>
  <conditionalFormatting sqref="I114:Y114">
    <cfRule type="expression" dxfId="292" priority="293" stopIfTrue="1">
      <formula>$A114&lt;&gt;0</formula>
    </cfRule>
  </conditionalFormatting>
  <conditionalFormatting sqref="I116:Y116">
    <cfRule type="expression" dxfId="291" priority="292" stopIfTrue="1">
      <formula>$A116&lt;&gt;0</formula>
    </cfRule>
  </conditionalFormatting>
  <conditionalFormatting sqref="I120:Y120">
    <cfRule type="expression" dxfId="290" priority="291" stopIfTrue="1">
      <formula>$A120&lt;&gt;0</formula>
    </cfRule>
  </conditionalFormatting>
  <conditionalFormatting sqref="I122:M122">
    <cfRule type="expression" dxfId="289" priority="290" stopIfTrue="1">
      <formula>$A122&lt;&gt;0</formula>
    </cfRule>
  </conditionalFormatting>
  <conditionalFormatting sqref="I124:M124">
    <cfRule type="expression" dxfId="288" priority="289" stopIfTrue="1">
      <formula>$A124&lt;&gt;0</formula>
    </cfRule>
  </conditionalFormatting>
  <conditionalFormatting sqref="I126:Y126">
    <cfRule type="expression" dxfId="287" priority="288" stopIfTrue="1">
      <formula>$A126&lt;&gt;0</formula>
    </cfRule>
  </conditionalFormatting>
  <conditionalFormatting sqref="I153:M153">
    <cfRule type="expression" dxfId="286" priority="287" stopIfTrue="1">
      <formula>$A153&lt;&gt;0</formula>
    </cfRule>
  </conditionalFormatting>
  <conditionalFormatting sqref="I155:Y155">
    <cfRule type="expression" dxfId="285" priority="286" stopIfTrue="1">
      <formula>$A155&lt;&gt;0</formula>
    </cfRule>
  </conditionalFormatting>
  <conditionalFormatting sqref="I157:Y157">
    <cfRule type="expression" dxfId="284" priority="285" stopIfTrue="1">
      <formula>$A157&lt;&gt;0</formula>
    </cfRule>
  </conditionalFormatting>
  <conditionalFormatting sqref="I159:M159">
    <cfRule type="expression" dxfId="283" priority="284" stopIfTrue="1">
      <formula>$A159&lt;&gt;0</formula>
    </cfRule>
  </conditionalFormatting>
  <conditionalFormatting sqref="I161:M161">
    <cfRule type="expression" dxfId="282" priority="283" stopIfTrue="1">
      <formula>$A161&lt;&gt;0</formula>
    </cfRule>
  </conditionalFormatting>
  <conditionalFormatting sqref="I163:Y163">
    <cfRule type="expression" dxfId="281" priority="282" stopIfTrue="1">
      <formula>$A163&lt;&gt;0</formula>
    </cfRule>
  </conditionalFormatting>
  <conditionalFormatting sqref="I165:M165">
    <cfRule type="expression" dxfId="280" priority="281" stopIfTrue="1">
      <formula>$A165&lt;&gt;0</formula>
    </cfRule>
  </conditionalFormatting>
  <conditionalFormatting sqref="I167:M167">
    <cfRule type="expression" dxfId="279" priority="280" stopIfTrue="1">
      <formula>$A167&lt;&gt;0</formula>
    </cfRule>
  </conditionalFormatting>
  <conditionalFormatting sqref="I169:Y169">
    <cfRule type="expression" dxfId="278" priority="279" stopIfTrue="1">
      <formula>$A169&lt;&gt;0</formula>
    </cfRule>
  </conditionalFormatting>
  <conditionalFormatting sqref="K183:M183">
    <cfRule type="expression" dxfId="277" priority="278" stopIfTrue="1">
      <formula>$A182&lt;&gt;0</formula>
    </cfRule>
  </conditionalFormatting>
  <conditionalFormatting sqref="K184:M184">
    <cfRule type="expression" dxfId="276" priority="277" stopIfTrue="1">
      <formula>$A182&lt;&gt;0</formula>
    </cfRule>
  </conditionalFormatting>
  <conditionalFormatting sqref="N184:V184">
    <cfRule type="expression" dxfId="275" priority="276" stopIfTrue="1">
      <formula>$A184&lt;&gt;0</formula>
    </cfRule>
  </conditionalFormatting>
  <conditionalFormatting sqref="K185:M185">
    <cfRule type="expression" dxfId="274" priority="275" stopIfTrue="1">
      <formula>$A182&lt;&gt;0</formula>
    </cfRule>
  </conditionalFormatting>
  <conditionalFormatting sqref="N185:V185">
    <cfRule type="expression" dxfId="273" priority="274" stopIfTrue="1">
      <formula>$A185&lt;&gt;0</formula>
    </cfRule>
  </conditionalFormatting>
  <conditionalFormatting sqref="K186:M187">
    <cfRule type="expression" dxfId="272" priority="273" stopIfTrue="1">
      <formula>$A182&lt;&gt;0</formula>
    </cfRule>
  </conditionalFormatting>
  <conditionalFormatting sqref="N186:V186">
    <cfRule type="expression" dxfId="271" priority="272" stopIfTrue="1">
      <formula>AND($A186&lt;&gt;0,TRIM($N186)="")</formula>
    </cfRule>
  </conditionalFormatting>
  <conditionalFormatting sqref="W186:X186">
    <cfRule type="expression" dxfId="270" priority="271" stopIfTrue="1">
      <formula>AND($A186&lt;&gt;0,TRIM($W186)="")</formula>
    </cfRule>
  </conditionalFormatting>
  <conditionalFormatting sqref="I189:M189">
    <cfRule type="expression" dxfId="269" priority="270" stopIfTrue="1">
      <formula>$A189&lt;&gt;0</formula>
    </cfRule>
  </conditionalFormatting>
  <conditionalFormatting sqref="I200:M200">
    <cfRule type="expression" dxfId="268" priority="269" stopIfTrue="1">
      <formula>$A200&lt;&gt;0</formula>
    </cfRule>
  </conditionalFormatting>
  <conditionalFormatting sqref="I201:M201">
    <cfRule type="expression" dxfId="267" priority="268" stopIfTrue="1">
      <formula>$A201&lt;&gt;0</formula>
    </cfRule>
  </conditionalFormatting>
  <conditionalFormatting sqref="I202:M202">
    <cfRule type="expression" dxfId="266" priority="267" stopIfTrue="1">
      <formula>$A202&lt;&gt;0</formula>
    </cfRule>
  </conditionalFormatting>
  <conditionalFormatting sqref="I204:M204">
    <cfRule type="expression" dxfId="265" priority="266" stopIfTrue="1">
      <formula>$A204&lt;&gt;0</formula>
    </cfRule>
  </conditionalFormatting>
  <conditionalFormatting sqref="Q245">
    <cfRule type="expression" dxfId="264" priority="265" stopIfTrue="1">
      <formula>希望&lt;&gt;0</formula>
    </cfRule>
  </conditionalFormatting>
  <conditionalFormatting sqref="T245">
    <cfRule type="expression" dxfId="263" priority="264" stopIfTrue="1">
      <formula>AND($Q245="○", TRIM($T245)="")</formula>
    </cfRule>
  </conditionalFormatting>
  <conditionalFormatting sqref="V245">
    <cfRule type="expression" dxfId="262" priority="263" stopIfTrue="1">
      <formula>OR(AND($Q245="○", $T245="可", TRIM($V245)=""), AND($V245&lt;&gt;"",OR($V245&lt;=0, 1000&lt;$V245, $V245*10&lt;&gt;INT(V245*10))))</formula>
    </cfRule>
  </conditionalFormatting>
  <conditionalFormatting sqref="Q246">
    <cfRule type="expression" dxfId="261" priority="262" stopIfTrue="1">
      <formula>希望&lt;&gt;0</formula>
    </cfRule>
  </conditionalFormatting>
  <conditionalFormatting sqref="T246">
    <cfRule type="expression" dxfId="260" priority="261" stopIfTrue="1">
      <formula>AND($Q246="○", TRIM($T246)="")</formula>
    </cfRule>
  </conditionalFormatting>
  <conditionalFormatting sqref="V246">
    <cfRule type="expression" dxfId="259" priority="260" stopIfTrue="1">
      <formula>OR(AND($Q246="○", $T246="可", TRIM($V246)=""), AND($V246&lt;&gt;"",OR($V246&lt;=0, 1000&lt;$V246, $V246*10&lt;&gt;INT(V246*10))))</formula>
    </cfRule>
  </conditionalFormatting>
  <conditionalFormatting sqref="Q247">
    <cfRule type="expression" dxfId="258" priority="259" stopIfTrue="1">
      <formula>希望&lt;&gt;0</formula>
    </cfRule>
  </conditionalFormatting>
  <conditionalFormatting sqref="T247">
    <cfRule type="expression" dxfId="257" priority="258" stopIfTrue="1">
      <formula>AND($Q247="○", TRIM($T247)="")</formula>
    </cfRule>
  </conditionalFormatting>
  <conditionalFormatting sqref="V247">
    <cfRule type="expression" dxfId="256" priority="257" stopIfTrue="1">
      <formula>OR(AND($Q247="○", $T247="可", TRIM($V247)=""), AND($V247&lt;&gt;"",OR($V247&lt;=0, 1000&lt;$V247, $V247*10&lt;&gt;INT(V247*10))))</formula>
    </cfRule>
  </conditionalFormatting>
  <conditionalFormatting sqref="Q248">
    <cfRule type="expression" dxfId="255" priority="256" stopIfTrue="1">
      <formula>希望&lt;&gt;0</formula>
    </cfRule>
  </conditionalFormatting>
  <conditionalFormatting sqref="T248">
    <cfRule type="expression" dxfId="254" priority="255" stopIfTrue="1">
      <formula>AND($Q248="○", TRIM($T248)="")</formula>
    </cfRule>
  </conditionalFormatting>
  <conditionalFormatting sqref="V248">
    <cfRule type="expression" dxfId="253" priority="254" stopIfTrue="1">
      <formula>OR(AND($Q248="○", $T248="可", TRIM($V248)=""), AND($V248&lt;&gt;"",OR($V248&lt;=0, 1000&lt;$V248, $V248*10&lt;&gt;INT(V248*10))))</formula>
    </cfRule>
  </conditionalFormatting>
  <conditionalFormatting sqref="Q249">
    <cfRule type="expression" dxfId="252" priority="253" stopIfTrue="1">
      <formula>希望&lt;&gt;0</formula>
    </cfRule>
  </conditionalFormatting>
  <conditionalFormatting sqref="T249">
    <cfRule type="expression" dxfId="251" priority="252" stopIfTrue="1">
      <formula>AND($Q249="○", TRIM($T249)="")</formula>
    </cfRule>
  </conditionalFormatting>
  <conditionalFormatting sqref="V249">
    <cfRule type="expression" dxfId="250" priority="251" stopIfTrue="1">
      <formula>OR(AND($Q249="○", $T249="可", TRIM($V249)=""), AND($V249&lt;&gt;"",OR($V249&lt;=0, 1000&lt;$V249, $V249*10&lt;&gt;INT(V249*10))))</formula>
    </cfRule>
  </conditionalFormatting>
  <conditionalFormatting sqref="Q250">
    <cfRule type="expression" dxfId="249" priority="250" stopIfTrue="1">
      <formula>希望&lt;&gt;0</formula>
    </cfRule>
  </conditionalFormatting>
  <conditionalFormatting sqref="T250">
    <cfRule type="expression" dxfId="248" priority="249" stopIfTrue="1">
      <formula>AND($Q250="○", TRIM($T250)="")</formula>
    </cfRule>
  </conditionalFormatting>
  <conditionalFormatting sqref="V250">
    <cfRule type="expression" dxfId="247" priority="248" stopIfTrue="1">
      <formula>OR(AND($Q250="○", $T250="可", TRIM($V250)=""), AND($V250&lt;&gt;"",OR($V250&lt;=0, 1000&lt;$V250, $V250*10&lt;&gt;INT(V250*10))))</formula>
    </cfRule>
  </conditionalFormatting>
  <conditionalFormatting sqref="Q251">
    <cfRule type="expression" dxfId="246" priority="247" stopIfTrue="1">
      <formula>希望&lt;&gt;0</formula>
    </cfRule>
  </conditionalFormatting>
  <conditionalFormatting sqref="Q252">
    <cfRule type="expression" dxfId="245" priority="246" stopIfTrue="1">
      <formula>希望&lt;&gt;0</formula>
    </cfRule>
  </conditionalFormatting>
  <conditionalFormatting sqref="Q253">
    <cfRule type="expression" dxfId="244" priority="245" stopIfTrue="1">
      <formula>希望&lt;&gt;0</formula>
    </cfRule>
  </conditionalFormatting>
  <conditionalFormatting sqref="Q254">
    <cfRule type="expression" dxfId="243" priority="244" stopIfTrue="1">
      <formula>希望&lt;&gt;0</formula>
    </cfRule>
  </conditionalFormatting>
  <conditionalFormatting sqref="Q255">
    <cfRule type="expression" dxfId="242" priority="243" stopIfTrue="1">
      <formula>希望&lt;&gt;0</formula>
    </cfRule>
  </conditionalFormatting>
  <conditionalFormatting sqref="Q256">
    <cfRule type="expression" dxfId="241" priority="242" stopIfTrue="1">
      <formula>希望&lt;&gt;0</formula>
    </cfRule>
  </conditionalFormatting>
  <conditionalFormatting sqref="Q257">
    <cfRule type="expression" dxfId="240" priority="241" stopIfTrue="1">
      <formula>希望&lt;&gt;0</formula>
    </cfRule>
  </conditionalFormatting>
  <conditionalFormatting sqref="Q258">
    <cfRule type="expression" dxfId="239" priority="240" stopIfTrue="1">
      <formula>希望&lt;&gt;0</formula>
    </cfRule>
  </conditionalFormatting>
  <conditionalFormatting sqref="Q259">
    <cfRule type="expression" dxfId="238" priority="239" stopIfTrue="1">
      <formula>希望&lt;&gt;0</formula>
    </cfRule>
  </conditionalFormatting>
  <conditionalFormatting sqref="Q260">
    <cfRule type="expression" dxfId="237" priority="238" stopIfTrue="1">
      <formula>希望&lt;&gt;0</formula>
    </cfRule>
  </conditionalFormatting>
  <conditionalFormatting sqref="Q261">
    <cfRule type="expression" dxfId="236" priority="237" stopIfTrue="1">
      <formula>希望&lt;&gt;0</formula>
    </cfRule>
  </conditionalFormatting>
  <conditionalFormatting sqref="Q262">
    <cfRule type="expression" dxfId="235" priority="236" stopIfTrue="1">
      <formula>希望&lt;&gt;0</formula>
    </cfRule>
  </conditionalFormatting>
  <conditionalFormatting sqref="Q263">
    <cfRule type="expression" dxfId="234" priority="235" stopIfTrue="1">
      <formula>希望&lt;&gt;0</formula>
    </cfRule>
  </conditionalFormatting>
  <conditionalFormatting sqref="Q264">
    <cfRule type="expression" dxfId="233" priority="234" stopIfTrue="1">
      <formula>希望&lt;&gt;0</formula>
    </cfRule>
  </conditionalFormatting>
  <conditionalFormatting sqref="Q265">
    <cfRule type="expression" dxfId="232" priority="233" stopIfTrue="1">
      <formula>希望&lt;&gt;0</formula>
    </cfRule>
  </conditionalFormatting>
  <conditionalFormatting sqref="Q266">
    <cfRule type="expression" dxfId="231" priority="232" stopIfTrue="1">
      <formula>希望&lt;&gt;0</formula>
    </cfRule>
  </conditionalFormatting>
  <conditionalFormatting sqref="Q267">
    <cfRule type="expression" dxfId="230" priority="231" stopIfTrue="1">
      <formula>希望&lt;&gt;0</formula>
    </cfRule>
  </conditionalFormatting>
  <conditionalFormatting sqref="Q268">
    <cfRule type="expression" dxfId="229" priority="230" stopIfTrue="1">
      <formula>希望&lt;&gt;0</formula>
    </cfRule>
  </conditionalFormatting>
  <conditionalFormatting sqref="Q269">
    <cfRule type="expression" dxfId="228" priority="229" stopIfTrue="1">
      <formula>希望&lt;&gt;0</formula>
    </cfRule>
  </conditionalFormatting>
  <conditionalFormatting sqref="Q270">
    <cfRule type="expression" dxfId="227" priority="228" stopIfTrue="1">
      <formula>希望&lt;&gt;0</formula>
    </cfRule>
  </conditionalFormatting>
  <conditionalFormatting sqref="Q271">
    <cfRule type="expression" dxfId="226" priority="227" stopIfTrue="1">
      <formula>希望&lt;&gt;0</formula>
    </cfRule>
  </conditionalFormatting>
  <conditionalFormatting sqref="Q272">
    <cfRule type="expression" dxfId="225" priority="226" stopIfTrue="1">
      <formula>希望&lt;&gt;0</formula>
    </cfRule>
  </conditionalFormatting>
  <conditionalFormatting sqref="Q273">
    <cfRule type="expression" dxfId="224" priority="225" stopIfTrue="1">
      <formula>希望&lt;&gt;0</formula>
    </cfRule>
  </conditionalFormatting>
  <conditionalFormatting sqref="Q274">
    <cfRule type="expression" dxfId="223" priority="224" stopIfTrue="1">
      <formula>希望&lt;&gt;0</formula>
    </cfRule>
  </conditionalFormatting>
  <conditionalFormatting sqref="Q275">
    <cfRule type="expression" dxfId="222" priority="223" stopIfTrue="1">
      <formula>希望&lt;&gt;0</formula>
    </cfRule>
  </conditionalFormatting>
  <conditionalFormatting sqref="Q276">
    <cfRule type="expression" dxfId="221" priority="222" stopIfTrue="1">
      <formula>希望&lt;&gt;0</formula>
    </cfRule>
  </conditionalFormatting>
  <conditionalFormatting sqref="Q277">
    <cfRule type="expression" dxfId="220" priority="221" stopIfTrue="1">
      <formula>希望&lt;&gt;0</formula>
    </cfRule>
  </conditionalFormatting>
  <conditionalFormatting sqref="Q278">
    <cfRule type="expression" dxfId="219" priority="220" stopIfTrue="1">
      <formula>希望&lt;&gt;0</formula>
    </cfRule>
  </conditionalFormatting>
  <conditionalFormatting sqref="R278:Y278">
    <cfRule type="expression" dxfId="218" priority="219" stopIfTrue="1">
      <formula>$A278&lt;&gt;0</formula>
    </cfRule>
  </conditionalFormatting>
  <conditionalFormatting sqref="Q279">
    <cfRule type="expression" dxfId="217" priority="218" stopIfTrue="1">
      <formula>希望&lt;&gt;0</formula>
    </cfRule>
  </conditionalFormatting>
  <conditionalFormatting sqref="Q280">
    <cfRule type="expression" dxfId="216" priority="217" stopIfTrue="1">
      <formula>希望&lt;&gt;0</formula>
    </cfRule>
  </conditionalFormatting>
  <conditionalFormatting sqref="Q281">
    <cfRule type="expression" dxfId="215" priority="216" stopIfTrue="1">
      <formula>希望&lt;&gt;0</formula>
    </cfRule>
  </conditionalFormatting>
  <conditionalFormatting sqref="Q282">
    <cfRule type="expression" dxfId="214" priority="215" stopIfTrue="1">
      <formula>希望&lt;&gt;0</formula>
    </cfRule>
  </conditionalFormatting>
  <conditionalFormatting sqref="Q283">
    <cfRule type="expression" dxfId="213" priority="214" stopIfTrue="1">
      <formula>希望&lt;&gt;0</formula>
    </cfRule>
  </conditionalFormatting>
  <conditionalFormatting sqref="Q284">
    <cfRule type="expression" dxfId="212" priority="213" stopIfTrue="1">
      <formula>希望&lt;&gt;0</formula>
    </cfRule>
  </conditionalFormatting>
  <conditionalFormatting sqref="Q285">
    <cfRule type="expression" dxfId="211" priority="212" stopIfTrue="1">
      <formula>希望&lt;&gt;0</formula>
    </cfRule>
  </conditionalFormatting>
  <conditionalFormatting sqref="Q286">
    <cfRule type="expression" dxfId="210" priority="211" stopIfTrue="1">
      <formula>希望&lt;&gt;0</formula>
    </cfRule>
  </conditionalFormatting>
  <conditionalFormatting sqref="Q287">
    <cfRule type="expression" dxfId="209" priority="210" stopIfTrue="1">
      <formula>希望&lt;&gt;0</formula>
    </cfRule>
  </conditionalFormatting>
  <conditionalFormatting sqref="Q288">
    <cfRule type="expression" dxfId="208" priority="209" stopIfTrue="1">
      <formula>希望&lt;&gt;0</formula>
    </cfRule>
  </conditionalFormatting>
  <conditionalFormatting sqref="Q289">
    <cfRule type="expression" dxfId="207" priority="208" stopIfTrue="1">
      <formula>希望&lt;&gt;0</formula>
    </cfRule>
  </conditionalFormatting>
  <conditionalFormatting sqref="Q290">
    <cfRule type="expression" dxfId="206" priority="207" stopIfTrue="1">
      <formula>希望&lt;&gt;0</formula>
    </cfRule>
  </conditionalFormatting>
  <conditionalFormatting sqref="Q291">
    <cfRule type="expression" dxfId="205" priority="206" stopIfTrue="1">
      <formula>希望&lt;&gt;0</formula>
    </cfRule>
  </conditionalFormatting>
  <conditionalFormatting sqref="Q292">
    <cfRule type="expression" dxfId="204" priority="205" stopIfTrue="1">
      <formula>希望&lt;&gt;0</formula>
    </cfRule>
  </conditionalFormatting>
  <conditionalFormatting sqref="Q293">
    <cfRule type="expression" dxfId="203" priority="204" stopIfTrue="1">
      <formula>希望&lt;&gt;0</formula>
    </cfRule>
  </conditionalFormatting>
  <conditionalFormatting sqref="Q294">
    <cfRule type="expression" dxfId="202" priority="203" stopIfTrue="1">
      <formula>希望&lt;&gt;0</formula>
    </cfRule>
  </conditionalFormatting>
  <conditionalFormatting sqref="Q295">
    <cfRule type="expression" dxfId="201" priority="202" stopIfTrue="1">
      <formula>希望&lt;&gt;0</formula>
    </cfRule>
  </conditionalFormatting>
  <conditionalFormatting sqref="Q296">
    <cfRule type="expression" dxfId="200" priority="201" stopIfTrue="1">
      <formula>希望&lt;&gt;0</formula>
    </cfRule>
  </conditionalFormatting>
  <conditionalFormatting sqref="Q297">
    <cfRule type="expression" dxfId="199" priority="200" stopIfTrue="1">
      <formula>希望&lt;&gt;0</formula>
    </cfRule>
  </conditionalFormatting>
  <conditionalFormatting sqref="Q298">
    <cfRule type="expression" dxfId="198" priority="199" stopIfTrue="1">
      <formula>希望&lt;&gt;0</formula>
    </cfRule>
  </conditionalFormatting>
  <conditionalFormatting sqref="Q299">
    <cfRule type="expression" dxfId="197" priority="198" stopIfTrue="1">
      <formula>希望&lt;&gt;0</formula>
    </cfRule>
  </conditionalFormatting>
  <conditionalFormatting sqref="Q300">
    <cfRule type="expression" dxfId="196" priority="197" stopIfTrue="1">
      <formula>希望&lt;&gt;0</formula>
    </cfRule>
  </conditionalFormatting>
  <conditionalFormatting sqref="Q301">
    <cfRule type="expression" dxfId="195" priority="196" stopIfTrue="1">
      <formula>希望&lt;&gt;0</formula>
    </cfRule>
  </conditionalFormatting>
  <conditionalFormatting sqref="Q302">
    <cfRule type="expression" dxfId="194" priority="195" stopIfTrue="1">
      <formula>希望&lt;&gt;0</formula>
    </cfRule>
  </conditionalFormatting>
  <conditionalFormatting sqref="Q303">
    <cfRule type="expression" dxfId="193" priority="194" stopIfTrue="1">
      <formula>希望&lt;&gt;0</formula>
    </cfRule>
  </conditionalFormatting>
  <conditionalFormatting sqref="Q304">
    <cfRule type="expression" dxfId="192" priority="193" stopIfTrue="1">
      <formula>希望&lt;&gt;0</formula>
    </cfRule>
  </conditionalFormatting>
  <conditionalFormatting sqref="Q305">
    <cfRule type="expression" dxfId="191" priority="192" stopIfTrue="1">
      <formula>希望&lt;&gt;0</formula>
    </cfRule>
  </conditionalFormatting>
  <conditionalFormatting sqref="Q306">
    <cfRule type="expression" dxfId="190" priority="191" stopIfTrue="1">
      <formula>希望&lt;&gt;0</formula>
    </cfRule>
  </conditionalFormatting>
  <conditionalFormatting sqref="Q307">
    <cfRule type="expression" dxfId="189" priority="190" stopIfTrue="1">
      <formula>希望&lt;&gt;0</formula>
    </cfRule>
  </conditionalFormatting>
  <conditionalFormatting sqref="Q308">
    <cfRule type="expression" dxfId="188" priority="189" stopIfTrue="1">
      <formula>希望&lt;&gt;0</formula>
    </cfRule>
  </conditionalFormatting>
  <conditionalFormatting sqref="Q309">
    <cfRule type="expression" dxfId="187" priority="188" stopIfTrue="1">
      <formula>希望&lt;&gt;0</formula>
    </cfRule>
  </conditionalFormatting>
  <conditionalFormatting sqref="Q310">
    <cfRule type="expression" dxfId="186" priority="187" stopIfTrue="1">
      <formula>希望&lt;&gt;0</formula>
    </cfRule>
  </conditionalFormatting>
  <conditionalFormatting sqref="Q311">
    <cfRule type="expression" dxfId="185" priority="186" stopIfTrue="1">
      <formula>希望&lt;&gt;0</formula>
    </cfRule>
  </conditionalFormatting>
  <conditionalFormatting sqref="Q312">
    <cfRule type="expression" dxfId="184" priority="185" stopIfTrue="1">
      <formula>希望&lt;&gt;0</formula>
    </cfRule>
  </conditionalFormatting>
  <conditionalFormatting sqref="Q313">
    <cfRule type="expression" dxfId="183" priority="184" stopIfTrue="1">
      <formula>希望&lt;&gt;0</formula>
    </cfRule>
  </conditionalFormatting>
  <conditionalFormatting sqref="Q314">
    <cfRule type="expression" dxfId="182" priority="183" stopIfTrue="1">
      <formula>希望&lt;&gt;0</formula>
    </cfRule>
  </conditionalFormatting>
  <conditionalFormatting sqref="Q315">
    <cfRule type="expression" dxfId="181" priority="182" stopIfTrue="1">
      <formula>希望&lt;&gt;0</formula>
    </cfRule>
  </conditionalFormatting>
  <conditionalFormatting sqref="Q316">
    <cfRule type="expression" dxfId="180" priority="181" stopIfTrue="1">
      <formula>希望&lt;&gt;0</formula>
    </cfRule>
  </conditionalFormatting>
  <conditionalFormatting sqref="Q317">
    <cfRule type="expression" dxfId="179" priority="180" stopIfTrue="1">
      <formula>希望&lt;&gt;0</formula>
    </cfRule>
  </conditionalFormatting>
  <conditionalFormatting sqref="Q318">
    <cfRule type="expression" dxfId="178" priority="179" stopIfTrue="1">
      <formula>希望&lt;&gt;0</formula>
    </cfRule>
  </conditionalFormatting>
  <conditionalFormatting sqref="Q319">
    <cfRule type="expression" dxfId="177" priority="178" stopIfTrue="1">
      <formula>希望&lt;&gt;0</formula>
    </cfRule>
  </conditionalFormatting>
  <conditionalFormatting sqref="Q320">
    <cfRule type="expression" dxfId="176" priority="177" stopIfTrue="1">
      <formula>希望&lt;&gt;0</formula>
    </cfRule>
  </conditionalFormatting>
  <conditionalFormatting sqref="Q321">
    <cfRule type="expression" dxfId="175" priority="176" stopIfTrue="1">
      <formula>希望&lt;&gt;0</formula>
    </cfRule>
  </conditionalFormatting>
  <conditionalFormatting sqref="Q322">
    <cfRule type="expression" dxfId="174" priority="175" stopIfTrue="1">
      <formula>希望&lt;&gt;0</formula>
    </cfRule>
  </conditionalFormatting>
  <conditionalFormatting sqref="R322:Y322">
    <cfRule type="expression" dxfId="173" priority="174" stopIfTrue="1">
      <formula>$A322&lt;&gt;0</formula>
    </cfRule>
  </conditionalFormatting>
  <conditionalFormatting sqref="Q323">
    <cfRule type="expression" dxfId="172" priority="173" stopIfTrue="1">
      <formula>希望&lt;&gt;0</formula>
    </cfRule>
  </conditionalFormatting>
  <conditionalFormatting sqref="Q324">
    <cfRule type="expression" dxfId="171" priority="172" stopIfTrue="1">
      <formula>希望&lt;&gt;0</formula>
    </cfRule>
  </conditionalFormatting>
  <conditionalFormatting sqref="Q325">
    <cfRule type="expression" dxfId="170" priority="171" stopIfTrue="1">
      <formula>希望&lt;&gt;0</formula>
    </cfRule>
  </conditionalFormatting>
  <conditionalFormatting sqref="Q326">
    <cfRule type="expression" dxfId="169" priority="170" stopIfTrue="1">
      <formula>希望&lt;&gt;0</formula>
    </cfRule>
  </conditionalFormatting>
  <conditionalFormatting sqref="Q327">
    <cfRule type="expression" dxfId="168" priority="169" stopIfTrue="1">
      <formula>希望&lt;&gt;0</formula>
    </cfRule>
  </conditionalFormatting>
  <conditionalFormatting sqref="Q328">
    <cfRule type="expression" dxfId="167" priority="168" stopIfTrue="1">
      <formula>希望&lt;&gt;0</formula>
    </cfRule>
  </conditionalFormatting>
  <conditionalFormatting sqref="Q329">
    <cfRule type="expression" dxfId="166" priority="167" stopIfTrue="1">
      <formula>希望&lt;&gt;0</formula>
    </cfRule>
  </conditionalFormatting>
  <conditionalFormatting sqref="Q330">
    <cfRule type="expression" dxfId="165" priority="166" stopIfTrue="1">
      <formula>希望&lt;&gt;0</formula>
    </cfRule>
  </conditionalFormatting>
  <conditionalFormatting sqref="Q331">
    <cfRule type="expression" dxfId="164" priority="165" stopIfTrue="1">
      <formula>希望&lt;&gt;0</formula>
    </cfRule>
  </conditionalFormatting>
  <conditionalFormatting sqref="Q332">
    <cfRule type="expression" dxfId="163" priority="164" stopIfTrue="1">
      <formula>希望&lt;&gt;0</formula>
    </cfRule>
  </conditionalFormatting>
  <conditionalFormatting sqref="Q333">
    <cfRule type="expression" dxfId="162" priority="163" stopIfTrue="1">
      <formula>希望&lt;&gt;0</formula>
    </cfRule>
  </conditionalFormatting>
  <conditionalFormatting sqref="Q334">
    <cfRule type="expression" dxfId="161" priority="162" stopIfTrue="1">
      <formula>希望&lt;&gt;0</formula>
    </cfRule>
  </conditionalFormatting>
  <conditionalFormatting sqref="Q335">
    <cfRule type="expression" dxfId="160" priority="161" stopIfTrue="1">
      <formula>希望&lt;&gt;0</formula>
    </cfRule>
  </conditionalFormatting>
  <conditionalFormatting sqref="Q336">
    <cfRule type="expression" dxfId="159" priority="160" stopIfTrue="1">
      <formula>希望&lt;&gt;0</formula>
    </cfRule>
  </conditionalFormatting>
  <conditionalFormatting sqref="Q337">
    <cfRule type="expression" dxfId="158" priority="159" stopIfTrue="1">
      <formula>希望&lt;&gt;0</formula>
    </cfRule>
  </conditionalFormatting>
  <conditionalFormatting sqref="Q338">
    <cfRule type="expression" dxfId="157" priority="158" stopIfTrue="1">
      <formula>希望&lt;&gt;0</formula>
    </cfRule>
  </conditionalFormatting>
  <conditionalFormatting sqref="Q339">
    <cfRule type="expression" dxfId="156" priority="157" stopIfTrue="1">
      <formula>希望&lt;&gt;0</formula>
    </cfRule>
  </conditionalFormatting>
  <conditionalFormatting sqref="Q340">
    <cfRule type="expression" dxfId="155" priority="156" stopIfTrue="1">
      <formula>希望&lt;&gt;0</formula>
    </cfRule>
  </conditionalFormatting>
  <conditionalFormatting sqref="Q341">
    <cfRule type="expression" dxfId="154" priority="155" stopIfTrue="1">
      <formula>希望&lt;&gt;0</formula>
    </cfRule>
  </conditionalFormatting>
  <conditionalFormatting sqref="Q342">
    <cfRule type="expression" dxfId="153" priority="154" stopIfTrue="1">
      <formula>希望&lt;&gt;0</formula>
    </cfRule>
  </conditionalFormatting>
  <conditionalFormatting sqref="Q343">
    <cfRule type="expression" dxfId="152" priority="153" stopIfTrue="1">
      <formula>希望&lt;&gt;0</formula>
    </cfRule>
  </conditionalFormatting>
  <conditionalFormatting sqref="Q344">
    <cfRule type="expression" dxfId="151" priority="152" stopIfTrue="1">
      <formula>希望&lt;&gt;0</formula>
    </cfRule>
  </conditionalFormatting>
  <conditionalFormatting sqref="Q345">
    <cfRule type="expression" dxfId="150" priority="151" stopIfTrue="1">
      <formula>希望&lt;&gt;0</formula>
    </cfRule>
  </conditionalFormatting>
  <conditionalFormatting sqref="Q346">
    <cfRule type="expression" dxfId="149" priority="150" stopIfTrue="1">
      <formula>希望&lt;&gt;0</formula>
    </cfRule>
  </conditionalFormatting>
  <conditionalFormatting sqref="Q347">
    <cfRule type="expression" dxfId="148" priority="149" stopIfTrue="1">
      <formula>希望&lt;&gt;0</formula>
    </cfRule>
  </conditionalFormatting>
  <conditionalFormatting sqref="Q348">
    <cfRule type="expression" dxfId="147" priority="148" stopIfTrue="1">
      <formula>希望&lt;&gt;0</formula>
    </cfRule>
  </conditionalFormatting>
  <conditionalFormatting sqref="Q349">
    <cfRule type="expression" dxfId="146" priority="147" stopIfTrue="1">
      <formula>希望&lt;&gt;0</formula>
    </cfRule>
  </conditionalFormatting>
  <conditionalFormatting sqref="Q350">
    <cfRule type="expression" dxfId="145" priority="146" stopIfTrue="1">
      <formula>希望&lt;&gt;0</formula>
    </cfRule>
  </conditionalFormatting>
  <conditionalFormatting sqref="Q351">
    <cfRule type="expression" dxfId="144" priority="145" stopIfTrue="1">
      <formula>希望&lt;&gt;0</formula>
    </cfRule>
  </conditionalFormatting>
  <conditionalFormatting sqref="Q352">
    <cfRule type="expression" dxfId="143" priority="144" stopIfTrue="1">
      <formula>希望&lt;&gt;0</formula>
    </cfRule>
  </conditionalFormatting>
  <conditionalFormatting sqref="Q353">
    <cfRule type="expression" dxfId="142" priority="143" stopIfTrue="1">
      <formula>希望&lt;&gt;0</formula>
    </cfRule>
  </conditionalFormatting>
  <conditionalFormatting sqref="Q354">
    <cfRule type="expression" dxfId="141" priority="142" stopIfTrue="1">
      <formula>希望&lt;&gt;0</formula>
    </cfRule>
  </conditionalFormatting>
  <conditionalFormatting sqref="Q355">
    <cfRule type="expression" dxfId="140" priority="141" stopIfTrue="1">
      <formula>希望&lt;&gt;0</formula>
    </cfRule>
  </conditionalFormatting>
  <conditionalFormatting sqref="Q356">
    <cfRule type="expression" dxfId="139" priority="140" stopIfTrue="1">
      <formula>希望&lt;&gt;0</formula>
    </cfRule>
  </conditionalFormatting>
  <conditionalFormatting sqref="Q357">
    <cfRule type="expression" dxfId="138" priority="139" stopIfTrue="1">
      <formula>希望&lt;&gt;0</formula>
    </cfRule>
  </conditionalFormatting>
  <conditionalFormatting sqref="Q358">
    <cfRule type="expression" dxfId="137" priority="138" stopIfTrue="1">
      <formula>希望&lt;&gt;0</formula>
    </cfRule>
  </conditionalFormatting>
  <conditionalFormatting sqref="Q359">
    <cfRule type="expression" dxfId="136" priority="137" stopIfTrue="1">
      <formula>希望&lt;&gt;0</formula>
    </cfRule>
  </conditionalFormatting>
  <conditionalFormatting sqref="Q360">
    <cfRule type="expression" dxfId="135" priority="136" stopIfTrue="1">
      <formula>希望&lt;&gt;0</formula>
    </cfRule>
  </conditionalFormatting>
  <conditionalFormatting sqref="Q361">
    <cfRule type="expression" dxfId="134" priority="135" stopIfTrue="1">
      <formula>希望&lt;&gt;0</formula>
    </cfRule>
  </conditionalFormatting>
  <conditionalFormatting sqref="Q362">
    <cfRule type="expression" dxfId="133" priority="134" stopIfTrue="1">
      <formula>希望&lt;&gt;0</formula>
    </cfRule>
  </conditionalFormatting>
  <conditionalFormatting sqref="Q363">
    <cfRule type="expression" dxfId="132" priority="133" stopIfTrue="1">
      <formula>希望&lt;&gt;0</formula>
    </cfRule>
  </conditionalFormatting>
  <conditionalFormatting sqref="Q364">
    <cfRule type="expression" dxfId="131" priority="132" stopIfTrue="1">
      <formula>希望&lt;&gt;0</formula>
    </cfRule>
  </conditionalFormatting>
  <conditionalFormatting sqref="Q365">
    <cfRule type="expression" dxfId="130" priority="131" stopIfTrue="1">
      <formula>希望&lt;&gt;0</formula>
    </cfRule>
  </conditionalFormatting>
  <conditionalFormatting sqref="Q366">
    <cfRule type="expression" dxfId="129" priority="130" stopIfTrue="1">
      <formula>希望&lt;&gt;0</formula>
    </cfRule>
  </conditionalFormatting>
  <conditionalFormatting sqref="Q367">
    <cfRule type="expression" dxfId="128" priority="129" stopIfTrue="1">
      <formula>希望&lt;&gt;0</formula>
    </cfRule>
  </conditionalFormatting>
  <conditionalFormatting sqref="Q368">
    <cfRule type="expression" dxfId="127" priority="128" stopIfTrue="1">
      <formula>希望&lt;&gt;0</formula>
    </cfRule>
  </conditionalFormatting>
  <conditionalFormatting sqref="Q369">
    <cfRule type="expression" dxfId="126" priority="127" stopIfTrue="1">
      <formula>希望&lt;&gt;0</formula>
    </cfRule>
  </conditionalFormatting>
  <conditionalFormatting sqref="Q370">
    <cfRule type="expression" dxfId="125" priority="126" stopIfTrue="1">
      <formula>希望&lt;&gt;0</formula>
    </cfRule>
  </conditionalFormatting>
  <conditionalFormatting sqref="Q371">
    <cfRule type="expression" dxfId="124" priority="125" stopIfTrue="1">
      <formula>希望&lt;&gt;0</formula>
    </cfRule>
  </conditionalFormatting>
  <conditionalFormatting sqref="Q372">
    <cfRule type="expression" dxfId="123" priority="124" stopIfTrue="1">
      <formula>希望&lt;&gt;0</formula>
    </cfRule>
  </conditionalFormatting>
  <conditionalFormatting sqref="Q373">
    <cfRule type="expression" dxfId="122" priority="123" stopIfTrue="1">
      <formula>希望&lt;&gt;0</formula>
    </cfRule>
  </conditionalFormatting>
  <conditionalFormatting sqref="Q374">
    <cfRule type="expression" dxfId="121" priority="122" stopIfTrue="1">
      <formula>希望&lt;&gt;0</formula>
    </cfRule>
  </conditionalFormatting>
  <conditionalFormatting sqref="Q375">
    <cfRule type="expression" dxfId="120" priority="121" stopIfTrue="1">
      <formula>希望&lt;&gt;0</formula>
    </cfRule>
  </conditionalFormatting>
  <conditionalFormatting sqref="Q376">
    <cfRule type="expression" dxfId="119" priority="120" stopIfTrue="1">
      <formula>希望&lt;&gt;0</formula>
    </cfRule>
  </conditionalFormatting>
  <conditionalFormatting sqref="Q377">
    <cfRule type="expression" dxfId="118" priority="119" stopIfTrue="1">
      <formula>希望&lt;&gt;0</formula>
    </cfRule>
  </conditionalFormatting>
  <conditionalFormatting sqref="Q378">
    <cfRule type="expression" dxfId="117" priority="118" stopIfTrue="1">
      <formula>希望&lt;&gt;0</formula>
    </cfRule>
  </conditionalFormatting>
  <conditionalFormatting sqref="Q379">
    <cfRule type="expression" dxfId="116" priority="117" stopIfTrue="1">
      <formula>希望&lt;&gt;0</formula>
    </cfRule>
  </conditionalFormatting>
  <conditionalFormatting sqref="Q380">
    <cfRule type="expression" dxfId="115" priority="116" stopIfTrue="1">
      <formula>希望&lt;&gt;0</formula>
    </cfRule>
  </conditionalFormatting>
  <conditionalFormatting sqref="Q381">
    <cfRule type="expression" dxfId="114" priority="115" stopIfTrue="1">
      <formula>希望&lt;&gt;0</formula>
    </cfRule>
  </conditionalFormatting>
  <conditionalFormatting sqref="Q382">
    <cfRule type="expression" dxfId="113" priority="114" stopIfTrue="1">
      <formula>希望&lt;&gt;0</formula>
    </cfRule>
  </conditionalFormatting>
  <conditionalFormatting sqref="Q383">
    <cfRule type="expression" dxfId="112" priority="113" stopIfTrue="1">
      <formula>希望&lt;&gt;0</formula>
    </cfRule>
  </conditionalFormatting>
  <conditionalFormatting sqref="Q384">
    <cfRule type="expression" dxfId="111" priority="112" stopIfTrue="1">
      <formula>希望&lt;&gt;0</formula>
    </cfRule>
  </conditionalFormatting>
  <conditionalFormatting sqref="Q385">
    <cfRule type="expression" dxfId="110" priority="111" stopIfTrue="1">
      <formula>希望&lt;&gt;0</formula>
    </cfRule>
  </conditionalFormatting>
  <conditionalFormatting sqref="Q386">
    <cfRule type="expression" dxfId="109" priority="110" stopIfTrue="1">
      <formula>希望&lt;&gt;0</formula>
    </cfRule>
  </conditionalFormatting>
  <conditionalFormatting sqref="Q387">
    <cfRule type="expression" dxfId="108" priority="109" stopIfTrue="1">
      <formula>希望&lt;&gt;0</formula>
    </cfRule>
  </conditionalFormatting>
  <conditionalFormatting sqref="Q388">
    <cfRule type="expression" dxfId="107" priority="108" stopIfTrue="1">
      <formula>希望&lt;&gt;0</formula>
    </cfRule>
  </conditionalFormatting>
  <conditionalFormatting sqref="Q389">
    <cfRule type="expression" dxfId="106" priority="107" stopIfTrue="1">
      <formula>希望&lt;&gt;0</formula>
    </cfRule>
  </conditionalFormatting>
  <conditionalFormatting sqref="Q390">
    <cfRule type="expression" dxfId="105" priority="106" stopIfTrue="1">
      <formula>希望&lt;&gt;0</formula>
    </cfRule>
  </conditionalFormatting>
  <conditionalFormatting sqref="Q391">
    <cfRule type="expression" dxfId="104" priority="105" stopIfTrue="1">
      <formula>希望&lt;&gt;0</formula>
    </cfRule>
  </conditionalFormatting>
  <conditionalFormatting sqref="Q392">
    <cfRule type="expression" dxfId="103" priority="104" stopIfTrue="1">
      <formula>希望&lt;&gt;0</formula>
    </cfRule>
  </conditionalFormatting>
  <conditionalFormatting sqref="Q393">
    <cfRule type="expression" dxfId="102" priority="103" stopIfTrue="1">
      <formula>希望&lt;&gt;0</formula>
    </cfRule>
  </conditionalFormatting>
  <conditionalFormatting sqref="Q394">
    <cfRule type="expression" dxfId="101" priority="102" stopIfTrue="1">
      <formula>希望&lt;&gt;0</formula>
    </cfRule>
  </conditionalFormatting>
  <conditionalFormatting sqref="R394:Y394">
    <cfRule type="expression" dxfId="100" priority="101" stopIfTrue="1">
      <formula>$A394&lt;&gt;0</formula>
    </cfRule>
  </conditionalFormatting>
  <conditionalFormatting sqref="Q395">
    <cfRule type="expression" dxfId="99" priority="100" stopIfTrue="1">
      <formula>希望&lt;&gt;0</formula>
    </cfRule>
  </conditionalFormatting>
  <conditionalFormatting sqref="Q396">
    <cfRule type="expression" dxfId="98" priority="99" stopIfTrue="1">
      <formula>希望&lt;&gt;0</formula>
    </cfRule>
  </conditionalFormatting>
  <conditionalFormatting sqref="Q397">
    <cfRule type="expression" dxfId="97" priority="98" stopIfTrue="1">
      <formula>希望&lt;&gt;0</formula>
    </cfRule>
  </conditionalFormatting>
  <conditionalFormatting sqref="Q398">
    <cfRule type="expression" dxfId="96" priority="97" stopIfTrue="1">
      <formula>希望&lt;&gt;0</formula>
    </cfRule>
  </conditionalFormatting>
  <conditionalFormatting sqref="Q399">
    <cfRule type="expression" dxfId="95" priority="96" stopIfTrue="1">
      <formula>希望&lt;&gt;0</formula>
    </cfRule>
  </conditionalFormatting>
  <conditionalFormatting sqref="Q400">
    <cfRule type="expression" dxfId="94" priority="95" stopIfTrue="1">
      <formula>希望&lt;&gt;0</formula>
    </cfRule>
  </conditionalFormatting>
  <conditionalFormatting sqref="Q401">
    <cfRule type="expression" dxfId="93" priority="94" stopIfTrue="1">
      <formula>希望&lt;&gt;0</formula>
    </cfRule>
  </conditionalFormatting>
  <conditionalFormatting sqref="Q402">
    <cfRule type="expression" dxfId="92" priority="93" stopIfTrue="1">
      <formula>希望&lt;&gt;0</formula>
    </cfRule>
  </conditionalFormatting>
  <conditionalFormatting sqref="Q403">
    <cfRule type="expression" dxfId="91" priority="92" stopIfTrue="1">
      <formula>希望&lt;&gt;0</formula>
    </cfRule>
  </conditionalFormatting>
  <conditionalFormatting sqref="Q404">
    <cfRule type="expression" dxfId="90" priority="91" stopIfTrue="1">
      <formula>希望&lt;&gt;0</formula>
    </cfRule>
  </conditionalFormatting>
  <conditionalFormatting sqref="R404:Y404">
    <cfRule type="expression" dxfId="89" priority="90" stopIfTrue="1">
      <formula>$A404&lt;&gt;0</formula>
    </cfRule>
  </conditionalFormatting>
  <conditionalFormatting sqref="Q405">
    <cfRule type="expression" dxfId="88" priority="89" stopIfTrue="1">
      <formula>希望&lt;&gt;0</formula>
    </cfRule>
  </conditionalFormatting>
  <conditionalFormatting sqref="Q406">
    <cfRule type="expression" dxfId="87" priority="88" stopIfTrue="1">
      <formula>希望&lt;&gt;0</formula>
    </cfRule>
  </conditionalFormatting>
  <conditionalFormatting sqref="R406:Y406">
    <cfRule type="expression" dxfId="86" priority="87" stopIfTrue="1">
      <formula>$A406&lt;&gt;0</formula>
    </cfRule>
  </conditionalFormatting>
  <conditionalFormatting sqref="Q407">
    <cfRule type="expression" dxfId="85" priority="86" stopIfTrue="1">
      <formula>希望&lt;&gt;0</formula>
    </cfRule>
  </conditionalFormatting>
  <conditionalFormatting sqref="R407:Y407">
    <cfRule type="expression" dxfId="84" priority="85" stopIfTrue="1">
      <formula>$A407&lt;&gt;0</formula>
    </cfRule>
  </conditionalFormatting>
  <conditionalFormatting sqref="Q408">
    <cfRule type="expression" dxfId="83" priority="84" stopIfTrue="1">
      <formula>希望&lt;&gt;0</formula>
    </cfRule>
  </conditionalFormatting>
  <conditionalFormatting sqref="Q409">
    <cfRule type="expression" dxfId="82" priority="83" stopIfTrue="1">
      <formula>希望&lt;&gt;0</formula>
    </cfRule>
  </conditionalFormatting>
  <conditionalFormatting sqref="Q410">
    <cfRule type="expression" dxfId="81" priority="82" stopIfTrue="1">
      <formula>希望&lt;&gt;0</formula>
    </cfRule>
  </conditionalFormatting>
  <conditionalFormatting sqref="Q411">
    <cfRule type="expression" dxfId="80" priority="81" stopIfTrue="1">
      <formula>希望&lt;&gt;0</formula>
    </cfRule>
  </conditionalFormatting>
  <conditionalFormatting sqref="Q412">
    <cfRule type="expression" dxfId="79" priority="80" stopIfTrue="1">
      <formula>希望&lt;&gt;0</formula>
    </cfRule>
  </conditionalFormatting>
  <conditionalFormatting sqref="Q413">
    <cfRule type="expression" dxfId="78" priority="79" stopIfTrue="1">
      <formula>希望&lt;&gt;0</formula>
    </cfRule>
  </conditionalFormatting>
  <conditionalFormatting sqref="Q414">
    <cfRule type="expression" dxfId="77" priority="78" stopIfTrue="1">
      <formula>希望&lt;&gt;0</formula>
    </cfRule>
  </conditionalFormatting>
  <conditionalFormatting sqref="Q415">
    <cfRule type="expression" dxfId="76" priority="77" stopIfTrue="1">
      <formula>希望&lt;&gt;0</formula>
    </cfRule>
  </conditionalFormatting>
  <conditionalFormatting sqref="R415:Y415">
    <cfRule type="expression" dxfId="75" priority="76" stopIfTrue="1">
      <formula>$A415&lt;&gt;0</formula>
    </cfRule>
  </conditionalFormatting>
  <conditionalFormatting sqref="Q416">
    <cfRule type="expression" dxfId="74" priority="75" stopIfTrue="1">
      <formula>希望&lt;&gt;0</formula>
    </cfRule>
  </conditionalFormatting>
  <conditionalFormatting sqref="Q417">
    <cfRule type="expression" dxfId="73" priority="74" stopIfTrue="1">
      <formula>希望&lt;&gt;0</formula>
    </cfRule>
  </conditionalFormatting>
  <conditionalFormatting sqref="Q418">
    <cfRule type="expression" dxfId="72" priority="73" stopIfTrue="1">
      <formula>希望&lt;&gt;0</formula>
    </cfRule>
  </conditionalFormatting>
  <conditionalFormatting sqref="R418:Y418">
    <cfRule type="expression" dxfId="71" priority="72" stopIfTrue="1">
      <formula>$A418&lt;&gt;0</formula>
    </cfRule>
  </conditionalFormatting>
  <conditionalFormatting sqref="Q419">
    <cfRule type="expression" dxfId="70" priority="71" stopIfTrue="1">
      <formula>希望&lt;&gt;0</formula>
    </cfRule>
  </conditionalFormatting>
  <conditionalFormatting sqref="Q420">
    <cfRule type="expression" dxfId="69" priority="70" stopIfTrue="1">
      <formula>希望&lt;&gt;0</formula>
    </cfRule>
  </conditionalFormatting>
  <conditionalFormatting sqref="Q421">
    <cfRule type="expression" dxfId="68" priority="69" stopIfTrue="1">
      <formula>希望&lt;&gt;0</formula>
    </cfRule>
  </conditionalFormatting>
  <conditionalFormatting sqref="Q422">
    <cfRule type="expression" dxfId="67" priority="68" stopIfTrue="1">
      <formula>希望&lt;&gt;0</formula>
    </cfRule>
  </conditionalFormatting>
  <conditionalFormatting sqref="Q423">
    <cfRule type="expression" dxfId="66" priority="67" stopIfTrue="1">
      <formula>希望&lt;&gt;0</formula>
    </cfRule>
  </conditionalFormatting>
  <conditionalFormatting sqref="Q424">
    <cfRule type="expression" dxfId="65" priority="66" stopIfTrue="1">
      <formula>希望&lt;&gt;0</formula>
    </cfRule>
  </conditionalFormatting>
  <conditionalFormatting sqref="Q425">
    <cfRule type="expression" dxfId="64" priority="65" stopIfTrue="1">
      <formula>希望&lt;&gt;0</formula>
    </cfRule>
  </conditionalFormatting>
  <conditionalFormatting sqref="R425:Y425">
    <cfRule type="expression" dxfId="63" priority="64" stopIfTrue="1">
      <formula>$A425&lt;&gt;0</formula>
    </cfRule>
  </conditionalFormatting>
  <conditionalFormatting sqref="Q426">
    <cfRule type="expression" dxfId="62" priority="63" stopIfTrue="1">
      <formula>希望&lt;&gt;0</formula>
    </cfRule>
  </conditionalFormatting>
  <conditionalFormatting sqref="Q427">
    <cfRule type="expression" dxfId="61" priority="62" stopIfTrue="1">
      <formula>希望&lt;&gt;0</formula>
    </cfRule>
  </conditionalFormatting>
  <conditionalFormatting sqref="R427:Y427">
    <cfRule type="expression" dxfId="60" priority="61" stopIfTrue="1">
      <formula>$A427&lt;&gt;0</formula>
    </cfRule>
  </conditionalFormatting>
  <conditionalFormatting sqref="Q428">
    <cfRule type="expression" dxfId="59" priority="60" stopIfTrue="1">
      <formula>希望&lt;&gt;0</formula>
    </cfRule>
  </conditionalFormatting>
  <conditionalFormatting sqref="Q429">
    <cfRule type="expression" dxfId="58" priority="59" stopIfTrue="1">
      <formula>希望&lt;&gt;0</formula>
    </cfRule>
  </conditionalFormatting>
  <conditionalFormatting sqref="Q430">
    <cfRule type="expression" dxfId="57" priority="58" stopIfTrue="1">
      <formula>希望&lt;&gt;0</formula>
    </cfRule>
  </conditionalFormatting>
  <conditionalFormatting sqref="Q431">
    <cfRule type="expression" dxfId="56" priority="57" stopIfTrue="1">
      <formula>希望&lt;&gt;0</formula>
    </cfRule>
  </conditionalFormatting>
  <conditionalFormatting sqref="Q432">
    <cfRule type="expression" dxfId="55" priority="56" stopIfTrue="1">
      <formula>希望&lt;&gt;0</formula>
    </cfRule>
  </conditionalFormatting>
  <conditionalFormatting sqref="Q433">
    <cfRule type="expression" dxfId="54" priority="55" stopIfTrue="1">
      <formula>希望&lt;&gt;0</formula>
    </cfRule>
  </conditionalFormatting>
  <conditionalFormatting sqref="Q434">
    <cfRule type="expression" dxfId="53" priority="54" stopIfTrue="1">
      <formula>希望&lt;&gt;0</formula>
    </cfRule>
  </conditionalFormatting>
  <conditionalFormatting sqref="R434:Y434">
    <cfRule type="expression" dxfId="52" priority="53" stopIfTrue="1">
      <formula>$A434&lt;&gt;0</formula>
    </cfRule>
  </conditionalFormatting>
  <conditionalFormatting sqref="Q435">
    <cfRule type="expression" dxfId="51" priority="52" stopIfTrue="1">
      <formula>希望&lt;&gt;0</formula>
    </cfRule>
  </conditionalFormatting>
  <conditionalFormatting sqref="R435:Y435">
    <cfRule type="expression" dxfId="50" priority="51" stopIfTrue="1">
      <formula>$A435&lt;&gt;0</formula>
    </cfRule>
  </conditionalFormatting>
  <conditionalFormatting sqref="Q436">
    <cfRule type="expression" dxfId="49" priority="50" stopIfTrue="1">
      <formula>希望&lt;&gt;0</formula>
    </cfRule>
  </conditionalFormatting>
  <conditionalFormatting sqref="Q437">
    <cfRule type="expression" dxfId="48" priority="49" stopIfTrue="1">
      <formula>希望&lt;&gt;0</formula>
    </cfRule>
  </conditionalFormatting>
  <conditionalFormatting sqref="Q438">
    <cfRule type="expression" dxfId="47" priority="48" stopIfTrue="1">
      <formula>希望&lt;&gt;0</formula>
    </cfRule>
  </conditionalFormatting>
  <conditionalFormatting sqref="Q439">
    <cfRule type="expression" dxfId="46" priority="47" stopIfTrue="1">
      <formula>希望&lt;&gt;0</formula>
    </cfRule>
  </conditionalFormatting>
  <conditionalFormatting sqref="Q440">
    <cfRule type="expression" dxfId="45" priority="46" stopIfTrue="1">
      <formula>希望&lt;&gt;0</formula>
    </cfRule>
  </conditionalFormatting>
  <conditionalFormatting sqref="Q441">
    <cfRule type="expression" dxfId="44" priority="45" stopIfTrue="1">
      <formula>希望&lt;&gt;0</formula>
    </cfRule>
  </conditionalFormatting>
  <conditionalFormatting sqref="Q442">
    <cfRule type="expression" dxfId="43" priority="44" stopIfTrue="1">
      <formula>希望&lt;&gt;0</formula>
    </cfRule>
  </conditionalFormatting>
  <conditionalFormatting sqref="Q443">
    <cfRule type="expression" dxfId="42" priority="43" stopIfTrue="1">
      <formula>希望&lt;&gt;0</formula>
    </cfRule>
  </conditionalFormatting>
  <conditionalFormatting sqref="Q444">
    <cfRule type="expression" dxfId="41" priority="42" stopIfTrue="1">
      <formula>希望&lt;&gt;0</formula>
    </cfRule>
  </conditionalFormatting>
  <conditionalFormatting sqref="Q445">
    <cfRule type="expression" dxfId="40" priority="41" stopIfTrue="1">
      <formula>希望&lt;&gt;0</formula>
    </cfRule>
  </conditionalFormatting>
  <conditionalFormatting sqref="Q446">
    <cfRule type="expression" dxfId="39" priority="40" stopIfTrue="1">
      <formula>希望&lt;&gt;0</formula>
    </cfRule>
  </conditionalFormatting>
  <conditionalFormatting sqref="Q447">
    <cfRule type="expression" dxfId="38" priority="39" stopIfTrue="1">
      <formula>希望&lt;&gt;0</formula>
    </cfRule>
  </conditionalFormatting>
  <conditionalFormatting sqref="Q448">
    <cfRule type="expression" dxfId="37" priority="38" stopIfTrue="1">
      <formula>希望&lt;&gt;0</formula>
    </cfRule>
  </conditionalFormatting>
  <conditionalFormatting sqref="Q449">
    <cfRule type="expression" dxfId="36" priority="37" stopIfTrue="1">
      <formula>希望&lt;&gt;0</formula>
    </cfRule>
  </conditionalFormatting>
  <conditionalFormatting sqref="Q450">
    <cfRule type="expression" dxfId="35" priority="36" stopIfTrue="1">
      <formula>希望&lt;&gt;0</formula>
    </cfRule>
  </conditionalFormatting>
  <conditionalFormatting sqref="Q451">
    <cfRule type="expression" dxfId="34" priority="35" stopIfTrue="1">
      <formula>希望&lt;&gt;0</formula>
    </cfRule>
  </conditionalFormatting>
  <conditionalFormatting sqref="R451:Y451">
    <cfRule type="expression" dxfId="33" priority="34" stopIfTrue="1">
      <formula>$A451&lt;&gt;0</formula>
    </cfRule>
  </conditionalFormatting>
  <conditionalFormatting sqref="Q452">
    <cfRule type="expression" dxfId="32" priority="33" stopIfTrue="1">
      <formula>希望&lt;&gt;0</formula>
    </cfRule>
  </conditionalFormatting>
  <conditionalFormatting sqref="Q453">
    <cfRule type="expression" dxfId="31" priority="32" stopIfTrue="1">
      <formula>希望&lt;&gt;0</formula>
    </cfRule>
  </conditionalFormatting>
  <conditionalFormatting sqref="Q454">
    <cfRule type="expression" dxfId="30" priority="31" stopIfTrue="1">
      <formula>希望&lt;&gt;0</formula>
    </cfRule>
  </conditionalFormatting>
  <conditionalFormatting sqref="R454:Y454">
    <cfRule type="expression" dxfId="29" priority="30" stopIfTrue="1">
      <formula>$A454&lt;&gt;0</formula>
    </cfRule>
  </conditionalFormatting>
  <conditionalFormatting sqref="Q455">
    <cfRule type="expression" dxfId="28" priority="29" stopIfTrue="1">
      <formula>希望&lt;&gt;0</formula>
    </cfRule>
  </conditionalFormatting>
  <conditionalFormatting sqref="Q456">
    <cfRule type="expression" dxfId="27" priority="28" stopIfTrue="1">
      <formula>希望&lt;&gt;0</formula>
    </cfRule>
  </conditionalFormatting>
  <conditionalFormatting sqref="Q457">
    <cfRule type="expression" dxfId="26" priority="27" stopIfTrue="1">
      <formula>希望&lt;&gt;0</formula>
    </cfRule>
  </conditionalFormatting>
  <conditionalFormatting sqref="Q458">
    <cfRule type="expression" dxfId="25" priority="26" stopIfTrue="1">
      <formula>希望&lt;&gt;0</formula>
    </cfRule>
  </conditionalFormatting>
  <conditionalFormatting sqref="Q459">
    <cfRule type="expression" dxfId="24" priority="25" stopIfTrue="1">
      <formula>希望&lt;&gt;0</formula>
    </cfRule>
  </conditionalFormatting>
  <conditionalFormatting sqref="Q460">
    <cfRule type="expression" dxfId="23" priority="24" stopIfTrue="1">
      <formula>希望&lt;&gt;0</formula>
    </cfRule>
  </conditionalFormatting>
  <conditionalFormatting sqref="Q461">
    <cfRule type="expression" dxfId="22" priority="23" stopIfTrue="1">
      <formula>希望&lt;&gt;0</formula>
    </cfRule>
  </conditionalFormatting>
  <conditionalFormatting sqref="Q462">
    <cfRule type="expression" dxfId="21" priority="22" stopIfTrue="1">
      <formula>希望&lt;&gt;0</formula>
    </cfRule>
  </conditionalFormatting>
  <conditionalFormatting sqref="Q463">
    <cfRule type="expression" dxfId="20" priority="21" stopIfTrue="1">
      <formula>希望&lt;&gt;0</formula>
    </cfRule>
  </conditionalFormatting>
  <conditionalFormatting sqref="R463:Y463">
    <cfRule type="expression" dxfId="19" priority="20" stopIfTrue="1">
      <formula>$A463&lt;&gt;0</formula>
    </cfRule>
  </conditionalFormatting>
  <conditionalFormatting sqref="Q464">
    <cfRule type="expression" dxfId="18" priority="19" stopIfTrue="1">
      <formula>希望&lt;&gt;0</formula>
    </cfRule>
  </conditionalFormatting>
  <conditionalFormatting sqref="R464:Y464">
    <cfRule type="expression" dxfId="17" priority="18" stopIfTrue="1">
      <formula>$A464&lt;&gt;0</formula>
    </cfRule>
  </conditionalFormatting>
  <conditionalFormatting sqref="Q465">
    <cfRule type="expression" dxfId="16" priority="17" stopIfTrue="1">
      <formula>希望&lt;&gt;0</formula>
    </cfRule>
  </conditionalFormatting>
  <conditionalFormatting sqref="Q466">
    <cfRule type="expression" dxfId="15" priority="16" stopIfTrue="1">
      <formula>希望&lt;&gt;0</formula>
    </cfRule>
  </conditionalFormatting>
  <conditionalFormatting sqref="Q467">
    <cfRule type="expression" dxfId="14" priority="15" stopIfTrue="1">
      <formula>希望&lt;&gt;0</formula>
    </cfRule>
  </conditionalFormatting>
  <conditionalFormatting sqref="Q468">
    <cfRule type="expression" dxfId="13" priority="14" stopIfTrue="1">
      <formula>希望&lt;&gt;0</formula>
    </cfRule>
  </conditionalFormatting>
  <conditionalFormatting sqref="Q469">
    <cfRule type="expression" dxfId="12" priority="13" stopIfTrue="1">
      <formula>希望&lt;&gt;0</formula>
    </cfRule>
  </conditionalFormatting>
  <conditionalFormatting sqref="Q470">
    <cfRule type="expression" dxfId="11" priority="12" stopIfTrue="1">
      <formula>希望&lt;&gt;0</formula>
    </cfRule>
  </conditionalFormatting>
  <conditionalFormatting sqref="Q471">
    <cfRule type="expression" dxfId="10" priority="11" stopIfTrue="1">
      <formula>希望&lt;&gt;0</formula>
    </cfRule>
  </conditionalFormatting>
  <conditionalFormatting sqref="R471:Y471">
    <cfRule type="expression" dxfId="9" priority="10" stopIfTrue="1">
      <formula>$A471&lt;&gt;0</formula>
    </cfRule>
  </conditionalFormatting>
  <conditionalFormatting sqref="Q472">
    <cfRule type="expression" dxfId="8" priority="9" stopIfTrue="1">
      <formula>希望&lt;&gt;0</formula>
    </cfRule>
  </conditionalFormatting>
  <conditionalFormatting sqref="Q473">
    <cfRule type="expression" dxfId="7" priority="8" stopIfTrue="1">
      <formula>希望&lt;&gt;0</formula>
    </cfRule>
  </conditionalFormatting>
  <conditionalFormatting sqref="Q474">
    <cfRule type="expression" dxfId="6" priority="7" stopIfTrue="1">
      <formula>希望&lt;&gt;0</formula>
    </cfRule>
  </conditionalFormatting>
  <conditionalFormatting sqref="Q475">
    <cfRule type="expression" dxfId="5" priority="6" stopIfTrue="1">
      <formula>希望&lt;&gt;0</formula>
    </cfRule>
  </conditionalFormatting>
  <conditionalFormatting sqref="Q476">
    <cfRule type="expression" dxfId="4" priority="5" stopIfTrue="1">
      <formula>希望&lt;&gt;0</formula>
    </cfRule>
  </conditionalFormatting>
  <conditionalFormatting sqref="R476:Y476">
    <cfRule type="expression" dxfId="3" priority="4" stopIfTrue="1">
      <formula>$A476&lt;&gt;0</formula>
    </cfRule>
  </conditionalFormatting>
  <conditionalFormatting sqref="Q480">
    <cfRule type="expression" dxfId="2" priority="3" stopIfTrue="1">
      <formula>希望&lt;&gt;0</formula>
    </cfRule>
  </conditionalFormatting>
  <conditionalFormatting sqref="Q481">
    <cfRule type="expression" dxfId="1" priority="2" stopIfTrue="1">
      <formula>希望&lt;&gt;0</formula>
    </cfRule>
  </conditionalFormatting>
  <conditionalFormatting sqref="R481:Y481">
    <cfRule type="expression" dxfId="0" priority="1" stopIfTrue="1">
      <formula>$A481&lt;&gt;0</formula>
    </cfRule>
  </conditionalFormatting>
  <dataValidations count="331">
    <dataValidation imeMode="hiragana" allowBlank="1" showInputMessage="1" showErrorMessage="1" sqref="N184:V184 N185:V185 N186:V186 N187:V187 R278:Y278 R322:Y322 R394:Y394 R404:Y404 R406:Y406 R407:Y407 R415:Y415 R418:Y418 R425:Y425 R427:Y427 R434:Y434 R435:Y435 R451:Y451 R454:Y454 R463:Y463 R464:Y464 R471:Y471 R476:Y476 R481:Y481" xr:uid="{E2B410F9-928D-42AA-97F6-58BD09059ED3}"/>
    <dataValidation imeMode="hiragana" allowBlank="1" showInputMessage="1" showErrorMessage="1" sqref="I22:Y22" xr:uid="{CC4C1F91-F61A-4A41-B32A-87D869AA99B4}"/>
    <dataValidation type="whole" imeMode="halfAlpha" allowBlank="1" showInputMessage="1" showErrorMessage="1" error="7桁の数字を入力してください" sqref="I20:M20" xr:uid="{112740A7-631A-4AA8-B2FE-34806482BE18}">
      <formula1>0</formula1>
      <formula2>9999999</formula2>
    </dataValidation>
    <dataValidation imeMode="fullKatakana" allowBlank="1" showInputMessage="1" showErrorMessage="1" sqref="I24:Y24" xr:uid="{C79A44B6-5184-4092-B6B3-F1FD87A96C94}"/>
    <dataValidation imeMode="hiragana" allowBlank="1" showInputMessage="1" showErrorMessage="1" sqref="I26:Y26" xr:uid="{3A669F1B-5327-4185-98B1-8A16762E4456}"/>
    <dataValidation imeMode="hiragana" allowBlank="1" showInputMessage="1" showErrorMessage="1" sqref="I28:Y28" xr:uid="{247604A4-927C-4C6E-961E-388FF2F5D1DB}"/>
    <dataValidation imeMode="fullKatakana" allowBlank="1" showInputMessage="1" showErrorMessage="1" sqref="I30:Y30" xr:uid="{9E7C0962-E0C3-4250-9329-845A69A8D576}"/>
    <dataValidation imeMode="hiragana" allowBlank="1" showInputMessage="1" showErrorMessage="1" sqref="I32:Y32" xr:uid="{C2E577AA-77F7-4CB6-944D-428FC2E31682}"/>
    <dataValidation imeMode="halfAlpha" allowBlank="1" showInputMessage="1" showErrorMessage="1" sqref="I34:M34" xr:uid="{FE9BF8F2-5D1E-4747-BF4D-E349620833FE}"/>
    <dataValidation imeMode="halfAlpha" allowBlank="1" showInputMessage="1" showErrorMessage="1" sqref="P34" xr:uid="{0D649177-5548-4AC2-9B03-2E47CE7685BF}"/>
    <dataValidation imeMode="halfAlpha" allowBlank="1" showInputMessage="1" showErrorMessage="1" sqref="I36:M36" xr:uid="{7C5A1ADC-D2AA-4A67-96F5-ED71127A9CEF}"/>
    <dataValidation imeMode="halfAlpha" allowBlank="1" showInputMessage="1" showErrorMessage="1" sqref="I38:Y38" xr:uid="{EFE19DEB-A73A-4B4F-B763-D52346E86A6B}"/>
    <dataValidation type="list" imeMode="halfAlpha" allowBlank="1" showInputMessage="1" showErrorMessage="1" error="リストから選択してください" sqref="I40:M40" xr:uid="{867D7D8D-5CED-4B6D-86DD-2387CB8CBF1A}">
      <formula1>"一致する,一致しない"</formula1>
    </dataValidation>
    <dataValidation type="list" imeMode="halfAlpha" allowBlank="1" showInputMessage="1" showErrorMessage="1" error="リストから選択してください" sqref="I63:M63" xr:uid="{F747DC00-285C-4905-A272-65AE494E94CC}">
      <formula1>"しない,する"</formula1>
    </dataValidation>
    <dataValidation type="whole" imeMode="halfAlpha" allowBlank="1" showInputMessage="1" showErrorMessage="1" error="7桁の数字を入力してください" sqref="I69:M69" xr:uid="{E0F75494-7D08-4C9B-B653-968F37587936}">
      <formula1>0</formula1>
      <formula2>9999999</formula2>
    </dataValidation>
    <dataValidation imeMode="hiragana" allowBlank="1" showInputMessage="1" showErrorMessage="1" sqref="I71:Y71" xr:uid="{6ECDB0A5-565A-4C75-A7BD-6B0846E4F1DA}"/>
    <dataValidation imeMode="fullKatakana" allowBlank="1" showInputMessage="1" showErrorMessage="1" sqref="I73:Y73" xr:uid="{02C3FBDA-3045-490B-B572-DF4DFA288185}"/>
    <dataValidation imeMode="hiragana" allowBlank="1" showInputMessage="1" showErrorMessage="1" sqref="I75:Y75" xr:uid="{F8D9275B-8FAF-477D-AB3D-DD48FE5D7597}"/>
    <dataValidation imeMode="hiragana" allowBlank="1" showInputMessage="1" showErrorMessage="1" sqref="I77:Y77" xr:uid="{ACAA84EB-12B6-480B-8506-4835FC7D9F7C}"/>
    <dataValidation imeMode="fullKatakana" allowBlank="1" showInputMessage="1" showErrorMessage="1" sqref="I79:Y79" xr:uid="{E42BA294-3DB9-4D50-904B-483DD39DE3A5}"/>
    <dataValidation imeMode="hiragana" allowBlank="1" showInputMessage="1" showErrorMessage="1" sqref="I81:Y81" xr:uid="{41CFE228-ECDB-46F4-8EB8-34959FFD2866}"/>
    <dataValidation imeMode="halfAlpha" allowBlank="1" showInputMessage="1" showErrorMessage="1" sqref="I83:M83" xr:uid="{120FA67D-90A5-4CEF-B20F-CBDEAD85A441}"/>
    <dataValidation imeMode="halfAlpha" allowBlank="1" showInputMessage="1" showErrorMessage="1" sqref="P83" xr:uid="{F4ECE39C-D046-4E6F-BFD5-76E9FC0D3853}"/>
    <dataValidation imeMode="halfAlpha" allowBlank="1" showInputMessage="1" showErrorMessage="1" sqref="I85:M85" xr:uid="{42CB9F9D-B8EC-476E-BA12-2F6C3F4CD2B2}"/>
    <dataValidation imeMode="halfAlpha" allowBlank="1" showInputMessage="1" showErrorMessage="1" sqref="I87:Y87" xr:uid="{CB22FB9C-58D9-4619-9C34-0F7AAC79F9C1}"/>
    <dataValidation imeMode="hiragana" allowBlank="1" showInputMessage="1" showErrorMessage="1" sqref="I112:Y112" xr:uid="{215FFBB7-501E-4B04-AE29-0A336918E083}"/>
    <dataValidation imeMode="fullKatakana" allowBlank="1" showInputMessage="1" showErrorMessage="1" sqref="I114:Y114" xr:uid="{31894ABA-3525-49F1-8E06-D1685CF6BFB9}"/>
    <dataValidation imeMode="hiragana" allowBlank="1" showInputMessage="1" showErrorMessage="1" sqref="I116:Y116" xr:uid="{EC8C8339-8FA5-4721-B418-D4F002327BD2}"/>
    <dataValidation type="whole" imeMode="halfAlpha" allowBlank="1" showInputMessage="1" showErrorMessage="1" error="7桁の数字を入力してください" sqref="I118:M118" xr:uid="{5F74AF7C-DE2C-4E8D-A923-E29601BE6A68}">
      <formula1>0</formula1>
      <formula2>9999999</formula2>
    </dataValidation>
    <dataValidation imeMode="hiragana" allowBlank="1" showInputMessage="1" showErrorMessage="1" sqref="I120:Y120" xr:uid="{F0F1785C-184B-4CAC-B2AB-4207D007F4C7}"/>
    <dataValidation imeMode="halfAlpha" allowBlank="1" showInputMessage="1" showErrorMessage="1" sqref="I122:M122" xr:uid="{D85890D4-191C-419C-B96D-3073F163DB03}"/>
    <dataValidation imeMode="halfAlpha" allowBlank="1" showInputMessage="1" showErrorMessage="1" sqref="P122" xr:uid="{680211A4-BFEC-4E45-9F20-96695523D89C}"/>
    <dataValidation imeMode="halfAlpha" allowBlank="1" showInputMessage="1" showErrorMessage="1" sqref="I124:M124" xr:uid="{09CEE264-26C6-4425-9F33-5F7620841905}"/>
    <dataValidation imeMode="halfAlpha" allowBlank="1" showInputMessage="1" showErrorMessage="1" sqref="I126:Y126" xr:uid="{3995153C-4FA9-4825-8EA2-3A51703AAE28}"/>
    <dataValidation type="list" imeMode="halfAlpha" allowBlank="1" showInputMessage="1" showErrorMessage="1" error="リストから選択してください" sqref="I153:M153" xr:uid="{423CD2C0-5FDD-460B-80A3-526089F12A24}">
      <formula1>"しない,する"</formula1>
    </dataValidation>
    <dataValidation imeMode="fullKatakana" allowBlank="1" showInputMessage="1" showErrorMessage="1" sqref="I155:Y155" xr:uid="{A577F72F-2EEE-4C46-AFDD-11336A20B5D9}"/>
    <dataValidation imeMode="hiragana" allowBlank="1" showInputMessage="1" showErrorMessage="1" sqref="I157:Y157" xr:uid="{EBAA16C8-8AFE-4A5F-8566-EEBE9E83FA49}"/>
    <dataValidation imeMode="halfAlpha" allowBlank="1" showInputMessage="1" showErrorMessage="1" sqref="I159:M159" xr:uid="{AC9ECF14-7CCB-4A60-9F31-29C958FBB948}"/>
    <dataValidation type="whole" imeMode="halfAlpha" allowBlank="1" showInputMessage="1" showErrorMessage="1" error="7桁の数字を入力してください" sqref="I161:M161" xr:uid="{7C476104-670A-4045-A876-41E21E067906}">
      <formula1>0</formula1>
      <formula2>9999999</formula2>
    </dataValidation>
    <dataValidation imeMode="hiragana" allowBlank="1" showInputMessage="1" showErrorMessage="1" sqref="I163:Y163" xr:uid="{E149F50D-960D-433B-865A-CD637396061C}"/>
    <dataValidation imeMode="halfAlpha" allowBlank="1" showInputMessage="1" showErrorMessage="1" sqref="I165:M165" xr:uid="{84F15D9B-C39D-4FEC-9250-2941CA7D1FEE}"/>
    <dataValidation imeMode="halfAlpha" allowBlank="1" showInputMessage="1" showErrorMessage="1" sqref="I167:M167" xr:uid="{0661A8D2-25BF-4986-B2C0-3BF2B3761C67}"/>
    <dataValidation imeMode="halfAlpha" allowBlank="1" showInputMessage="1" showErrorMessage="1" sqref="I169:Y169" xr:uid="{ABC00E6D-FEF5-4604-AC6C-0871052E1D3A}"/>
    <dataValidation type="date" imeMode="halfAlpha" allowBlank="1" showInputMessage="1" showErrorMessage="1" error="有効な日付を入力してください" sqref="I176:M176" xr:uid="{AB7633B0-EE77-4F51-A552-60ABA506401D}">
      <formula1>92</formula1>
      <formula2>73415</formula2>
    </dataValidation>
    <dataValidation imeMode="hiragana" allowBlank="1" showInputMessage="1" showErrorMessage="1" sqref="I178:M178" xr:uid="{D76C98C7-DBAC-4CC3-9C4F-4EB531ABD422}"/>
    <dataValidation allowBlank="1" showInputMessage="1" showErrorMessage="1" sqref="B182 I203:M203 I214:M214 I220:M220 I239:M239 B244" xr:uid="{093628E8-A5CB-4DFD-800A-EBB871A31945}"/>
    <dataValidation type="list" imeMode="halfAlpha" allowBlank="1" showInputMessage="1" showErrorMessage="1" error="リストから選択してください" sqref="K183:M183" xr:uid="{3B3428DE-9B68-445A-A98D-44EE618B490D}">
      <formula1>"○,　"</formula1>
    </dataValidation>
    <dataValidation type="list" imeMode="halfAlpha" allowBlank="1" showInputMessage="1" showErrorMessage="1" error="リストから選択してください" sqref="K184:M184" xr:uid="{0B62B848-E3D4-402B-9B1E-7D960DAE9B31}">
      <formula1>"○,　"</formula1>
    </dataValidation>
    <dataValidation type="list" imeMode="halfAlpha" allowBlank="1" showInputMessage="1" showErrorMessage="1" error="リストから選択してください" sqref="K185:M185" xr:uid="{3CF057CB-58E8-4C17-A167-C081D22357E5}">
      <formula1>"○,　"</formula1>
    </dataValidation>
    <dataValidation type="list" imeMode="halfAlpha" allowBlank="1" showInputMessage="1" showErrorMessage="1" error="リストから選択してください" sqref="K186:M187" xr:uid="{E837CBA1-196A-42FF-92A1-0A2A15251DBD}">
      <formula1>"○,　"</formula1>
    </dataValidation>
    <dataValidation type="whole" imeMode="halfAlpha" allowBlank="1" showInputMessage="1" showErrorMessage="1" error="有効な数字を入力してください" sqref="W186:X186" xr:uid="{D93BF4AB-E596-415E-9F12-BE2064E975D8}">
      <formula1>0</formula1>
      <formula2>100</formula2>
    </dataValidation>
    <dataValidation type="whole" imeMode="halfAlpha" allowBlank="1" showInputMessage="1" showErrorMessage="1" error="有効な数字を入力してください" sqref="W187:X187" xr:uid="{AD48282B-CD2D-45C4-9AB4-83F051B001B8}">
      <formula1>0</formula1>
      <formula2>100</formula2>
    </dataValidation>
    <dataValidation type="whole" imeMode="halfAlpha" allowBlank="1" showInputMessage="1" showErrorMessage="1" error="有効な数字を入力してください" sqref="I189:M189" xr:uid="{05892288-4B90-450D-8973-588DA9C1DF2A}">
      <formula1>0</formula1>
      <formula2>9999999999</formula2>
    </dataValidation>
    <dataValidation type="date" imeMode="halfAlpha" allowBlank="1" showInputMessage="1" showErrorMessage="1" error="有効な日付を入力してください" sqref="I191:M191" xr:uid="{A38F8DCA-27B4-4209-BAF1-843C77317683}">
      <formula1>92</formula1>
      <formula2>73415</formula2>
    </dataValidation>
    <dataValidation type="date" imeMode="halfAlpha" allowBlank="1" showInputMessage="1" showErrorMessage="1" error="有効な日付を入力してください" sqref="I193:M193" xr:uid="{1754AF48-DAD6-433E-8864-03AD596223F7}">
      <formula1>92</formula1>
      <formula2>73415</formula2>
    </dataValidation>
    <dataValidation type="date" imeMode="halfAlpha" allowBlank="1" showInputMessage="1" showErrorMessage="1" error="有効な日付を入力してください" sqref="I195:M195" xr:uid="{A47A2C9A-96CF-4223-9029-EA15E2765E91}">
      <formula1>92</formula1>
      <formula2>73415</formula2>
    </dataValidation>
    <dataValidation type="date" imeMode="halfAlpha" allowBlank="1" showInputMessage="1" showErrorMessage="1" error="有効な日付を入力してください" sqref="O195:R195" xr:uid="{E7B1A0AE-5CDF-48CF-978C-B2FEF172E0FC}">
      <formula1>92</formula1>
      <formula2>73415</formula2>
    </dataValidation>
    <dataValidation type="date" imeMode="halfAlpha" allowBlank="1" showInputMessage="1" showErrorMessage="1" error="有効な日付を入力してください" sqref="I197:M197" xr:uid="{7F1F4CC2-CC16-40E6-A196-D258E7EDABC9}">
      <formula1>92</formula1>
      <formula2>73415</formula2>
    </dataValidation>
    <dataValidation type="whole" imeMode="halfAlpha" allowBlank="1" showInputMessage="1" showErrorMessage="1" error="有効な数字を入力してください" sqref="I200:M200" xr:uid="{2FBC2E45-680A-441C-90B2-F47E8AEEECCB}">
      <formula1>0</formula1>
      <formula2>9999999999</formula2>
    </dataValidation>
    <dataValidation type="whole" imeMode="halfAlpha" allowBlank="1" showInputMessage="1" showErrorMessage="1" error="有効な数字を入力してください" sqref="I201:M201" xr:uid="{A03F672C-82AD-42E8-B3F1-62E56DA1EA39}">
      <formula1>0</formula1>
      <formula2>9999999999</formula2>
    </dataValidation>
    <dataValidation type="whole" imeMode="halfAlpha" allowBlank="1" showInputMessage="1" showErrorMessage="1" error="有効な数字を入力してください" sqref="I202:M202" xr:uid="{48E4E475-EB0E-4886-A13B-A18041C2191D}">
      <formula1>0</formula1>
      <formula2>9999999999</formula2>
    </dataValidation>
    <dataValidation type="whole" imeMode="halfAlpha" allowBlank="1" showInputMessage="1" showErrorMessage="1" error="有効な数字を入力してください" sqref="I204:M204" xr:uid="{63EFC5C9-2834-453D-B45F-52946D2893AE}">
      <formula1>0</formula1>
      <formula2>9999999999</formula2>
    </dataValidation>
    <dataValidation type="list" imeMode="halfAlpha" allowBlank="1" showInputMessage="1" showErrorMessage="1" error="リストから選択してください" sqref="I206:M206" xr:uid="{6C3A9DEB-EA8B-41D1-9273-102E01D9B38C}">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8114D06E-BF3A-41C3-B4B3-389C90AB38C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9BFB9A8E-F4F0-4439-B3F1-3DD9E13A46B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FC5605CA-B89A-4825-AF75-E9CBE58CC52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13476D06-7E15-4F4C-85FD-643CB0B0D40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4998BE29-62B0-41D6-84FC-28161F313EC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D65FEEE0-A63F-4599-99FE-A1A032FCB075}">
      <formula1>-9999999999</formula1>
      <formula2>9999999999</formula2>
    </dataValidation>
    <dataValidation type="date" imeMode="halfAlpha" allowBlank="1" showInputMessage="1" showErrorMessage="1" error="有効な日付を入力してください" sqref="E231:I231" xr:uid="{10E9675F-2CE7-4473-AF04-E650FC005A09}">
      <formula1>92</formula1>
      <formula2>73415</formula2>
    </dataValidation>
    <dataValidation type="date" imeMode="halfAlpha" allowBlank="1" showInputMessage="1" showErrorMessage="1" error="有効な日付を入力してください" sqref="E232:I232" xr:uid="{DEE1E7D3-E67F-4E87-AF49-24C0B8425BD5}">
      <formula1>92</formula1>
      <formula2>73415</formula2>
    </dataValidation>
    <dataValidation type="date" imeMode="halfAlpha" allowBlank="1" showInputMessage="1" showErrorMessage="1" error="有効な日付を入力してください" sqref="K231:N231" xr:uid="{312C0880-4B6C-4D91-8AD5-A1744C90C40B}">
      <formula1>92</formula1>
      <formula2>73415</formula2>
    </dataValidation>
    <dataValidation type="date" imeMode="halfAlpha" allowBlank="1" showInputMessage="1" showErrorMessage="1" error="有効な日付を入力してください" sqref="K232:N232" xr:uid="{BF1294CD-642D-4B8C-9C14-6AFBB15A9351}">
      <formula1>92</formula1>
      <formula2>73415</formula2>
    </dataValidation>
    <dataValidation type="date" imeMode="halfAlpha" allowBlank="1" showInputMessage="1" showErrorMessage="1" error="有効な日付を入力してください" sqref="P231:R231" xr:uid="{DA3B28AF-37B3-4826-A9F0-EF9D9EA1A1E3}">
      <formula1>92</formula1>
      <formula2>73415</formula2>
    </dataValidation>
    <dataValidation type="date" imeMode="halfAlpha" allowBlank="1" showInputMessage="1" showErrorMessage="1" error="有効な日付を入力してください" sqref="P232:R232" xr:uid="{6A5A53F4-6312-4CB8-B448-ABF6A44F8100}">
      <formula1>92</formula1>
      <formula2>73415</formula2>
    </dataValidation>
    <dataValidation type="date" imeMode="halfAlpha" allowBlank="1" showInputMessage="1" showErrorMessage="1" error="有効な日付を入力してください" sqref="T231:U231" xr:uid="{66751EBE-C74B-4740-BA5C-F4BD41067E85}">
      <formula1>92</formula1>
      <formula2>73415</formula2>
    </dataValidation>
    <dataValidation type="date" imeMode="halfAlpha" allowBlank="1" showInputMessage="1" showErrorMessage="1" error="有効な日付を入力してください" sqref="T232:U232" xr:uid="{11BDC7A4-E0CD-4CAB-AD53-A09DE185A23A}">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15F5E267-D9B4-407C-A7DC-5E61D73CD06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391CEB71-1F43-4DC3-BED8-F6EA5BF5D4A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AEAF704A-8E5A-48DF-ABBD-7C76DA71855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V233" xr:uid="{1D6071AD-CC86-48CF-B63A-92BFC3C390A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W233:Y233" xr:uid="{ABA20277-8660-4463-91C1-CBBA7ABCA5C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6:M236" xr:uid="{D712EA88-591C-479D-9746-7A0B06F6A2D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7:M237" xr:uid="{30256B21-E27F-44E3-9AD2-13982CA77DD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8:M238" xr:uid="{7B8D80F3-BF6F-402B-A74A-F78B2E994811}">
      <formula1>-9999999999</formula1>
      <formula2>9999999999</formula2>
    </dataValidation>
    <dataValidation type="list" imeMode="halfAlpha" allowBlank="1" showInputMessage="1" showErrorMessage="1" error="リストから選択してください" sqref="Q245" xr:uid="{15749E88-3524-46C4-BA38-D545F7713C93}">
      <formula1>"○,　"</formula1>
    </dataValidation>
    <dataValidation type="list" imeMode="halfAlpha" allowBlank="1" showInputMessage="1" showErrorMessage="1" error="リストから選択してください" sqref="T245" xr:uid="{D7A616B6-15C4-4EAC-8B39-074B025B9135}">
      <formula1>"可,否,　"</formula1>
    </dataValidation>
    <dataValidation type="custom" imeMode="halfAlpha" allowBlank="1" showInputMessage="1" showErrorMessage="1" error="0.1～1000の範囲で、小数点第1位までの数字を入力してください" sqref="V245" xr:uid="{D5E40ABF-C7E5-4336-9B80-870A5E8B473F}">
      <formula1>AND(0.1&lt;=$V245, $V245&lt;=1000, $V245*10=INT($V245*10))</formula1>
    </dataValidation>
    <dataValidation type="list" imeMode="halfAlpha" allowBlank="1" showInputMessage="1" showErrorMessage="1" error="リストから選択してください" sqref="Q246" xr:uid="{19AB2967-B7A6-4180-8B1E-CD09097B1481}">
      <formula1>"○,　"</formula1>
    </dataValidation>
    <dataValidation type="list" imeMode="halfAlpha" allowBlank="1" showInputMessage="1" showErrorMessage="1" error="リストから選択してください" sqref="T246" xr:uid="{2B799E8B-5834-403B-AC95-2C3B65CAACFC}">
      <formula1>"可,否,　"</formula1>
    </dataValidation>
    <dataValidation type="custom" imeMode="halfAlpha" allowBlank="1" showInputMessage="1" showErrorMessage="1" error="0.1～1000の範囲で、小数点第1位までの数字を入力してください" sqref="V246" xr:uid="{0C5A8B15-8B07-4F92-B06F-F716DD56C831}">
      <formula1>AND(0.1&lt;=$V246, $V246&lt;=1000, $V246*10=INT($V246*10))</formula1>
    </dataValidation>
    <dataValidation type="list" imeMode="halfAlpha" allowBlank="1" showInputMessage="1" showErrorMessage="1" error="リストから選択してください" sqref="Q247" xr:uid="{A185AD7D-D04E-43F8-B5AE-706C7ABC03E3}">
      <formula1>"○,　"</formula1>
    </dataValidation>
    <dataValidation type="list" imeMode="halfAlpha" allowBlank="1" showInputMessage="1" showErrorMessage="1" error="リストから選択してください" sqref="T247" xr:uid="{661B94E0-4F8C-4DB6-A31C-B1575C2C5817}">
      <formula1>"可,否,　"</formula1>
    </dataValidation>
    <dataValidation type="custom" imeMode="halfAlpha" allowBlank="1" showInputMessage="1" showErrorMessage="1" error="0.1～1000の範囲で、小数点第1位までの数字を入力してください" sqref="V247" xr:uid="{E3EDA06D-AB2E-4DF5-9FDE-18359EE5F947}">
      <formula1>AND(0.1&lt;=$V247, $V247&lt;=1000, $V247*10=INT($V247*10))</formula1>
    </dataValidation>
    <dataValidation type="list" imeMode="halfAlpha" allowBlank="1" showInputMessage="1" showErrorMessage="1" error="リストから選択してください" sqref="Q248" xr:uid="{19958A61-5FEE-410A-B394-73E55C9DBED6}">
      <formula1>"○,　"</formula1>
    </dataValidation>
    <dataValidation type="list" imeMode="halfAlpha" allowBlank="1" showInputMessage="1" showErrorMessage="1" error="リストから選択してください" sqref="T248" xr:uid="{029FF198-310A-4FAA-B758-B333B4487695}">
      <formula1>"可,否,　"</formula1>
    </dataValidation>
    <dataValidation type="custom" imeMode="halfAlpha" allowBlank="1" showInputMessage="1" showErrorMessage="1" error="0.1～1000の範囲で、小数点第1位までの数字を入力してください" sqref="V248" xr:uid="{3736E4F3-8767-415F-8984-9B7196187ABC}">
      <formula1>AND(0.1&lt;=$V248, $V248&lt;=1000, $V248*10=INT($V248*10))</formula1>
    </dataValidation>
    <dataValidation type="list" imeMode="halfAlpha" allowBlank="1" showInputMessage="1" showErrorMessage="1" error="リストから選択してください" sqref="Q249" xr:uid="{0BD40298-C7F8-4233-97F7-1EB97F077E1D}">
      <formula1>"○,　"</formula1>
    </dataValidation>
    <dataValidation type="list" imeMode="halfAlpha" allowBlank="1" showInputMessage="1" showErrorMessage="1" error="リストから選択してください" sqref="T249" xr:uid="{5F3B1B3C-6294-4B6B-8979-EA30897CD067}">
      <formula1>"可,否,　"</formula1>
    </dataValidation>
    <dataValidation type="custom" imeMode="halfAlpha" allowBlank="1" showInputMessage="1" showErrorMessage="1" error="0.1～1000の範囲で、小数点第1位までの数字を入力してください" sqref="V249" xr:uid="{F3B65461-417B-43EC-A588-094D7CEB06FC}">
      <formula1>AND(0.1&lt;=$V249, $V249&lt;=1000, $V249*10=INT($V249*10))</formula1>
    </dataValidation>
    <dataValidation type="list" imeMode="halfAlpha" allowBlank="1" showInputMessage="1" showErrorMessage="1" error="リストから選択してください" sqref="Q250" xr:uid="{7A0071F2-E8FD-432E-8225-B57931FE39A4}">
      <formula1>"○,　"</formula1>
    </dataValidation>
    <dataValidation type="list" imeMode="halfAlpha" allowBlank="1" showInputMessage="1" showErrorMessage="1" error="リストから選択してください" sqref="T250" xr:uid="{1C6C4D23-A6B1-4138-B56F-3DD1B0244198}">
      <formula1>"可,否,　"</formula1>
    </dataValidation>
    <dataValidation type="custom" imeMode="halfAlpha" allowBlank="1" showInputMessage="1" showErrorMessage="1" error="0.1～1000の範囲で、小数点第1位までの数字を入力してください" sqref="V250" xr:uid="{3FBD5674-D5A1-4B05-B068-15062225A25C}">
      <formula1>AND(0.1&lt;=$V250, $V250&lt;=1000, $V250*10=INT($V250*10))</formula1>
    </dataValidation>
    <dataValidation type="list" imeMode="halfAlpha" allowBlank="1" showInputMessage="1" showErrorMessage="1" error="リストから選択してください" sqref="Q251" xr:uid="{9F358760-E504-402D-9AF7-B26A7C01C097}">
      <formula1>"○,　"</formula1>
    </dataValidation>
    <dataValidation type="list" imeMode="halfAlpha" allowBlank="1" showInputMessage="1" showErrorMessage="1" error="リストから選択してください" sqref="Q252" xr:uid="{7C9A48EF-C4A4-4A09-8E47-51E5C5C62EC6}">
      <formula1>"○,　"</formula1>
    </dataValidation>
    <dataValidation type="list" imeMode="halfAlpha" allowBlank="1" showInputMessage="1" showErrorMessage="1" error="リストから選択してください" sqref="Q253" xr:uid="{5576C90D-9386-4F22-AB49-ECCEF2BBEC19}">
      <formula1>"○,　"</formula1>
    </dataValidation>
    <dataValidation type="list" imeMode="halfAlpha" allowBlank="1" showInputMessage="1" showErrorMessage="1" error="リストから選択してください" sqref="Q254" xr:uid="{0BE44570-A771-4F3C-8E69-2BC7BF9E7888}">
      <formula1>"○,　"</formula1>
    </dataValidation>
    <dataValidation type="list" imeMode="halfAlpha" allowBlank="1" showInputMessage="1" showErrorMessage="1" error="リストから選択してください" sqref="Q255" xr:uid="{CCF77B21-4047-4EBE-9106-BC4D7EEB49EB}">
      <formula1>"○,　"</formula1>
    </dataValidation>
    <dataValidation type="list" imeMode="halfAlpha" allowBlank="1" showInputMessage="1" showErrorMessage="1" error="リストから選択してください" sqref="Q256" xr:uid="{ACAA1EE3-6780-4817-89C9-271BF740D7F0}">
      <formula1>"○,　"</formula1>
    </dataValidation>
    <dataValidation type="list" imeMode="halfAlpha" allowBlank="1" showInputMessage="1" showErrorMessage="1" error="リストから選択してください" sqref="Q257" xr:uid="{E742CE5E-2B94-43EA-9E44-453A7C1EEBD2}">
      <formula1>"○,　"</formula1>
    </dataValidation>
    <dataValidation type="list" imeMode="halfAlpha" allowBlank="1" showInputMessage="1" showErrorMessage="1" error="リストから選択してください" sqref="Q258" xr:uid="{FDAD97F7-F95E-4765-A4F5-C51826D59F77}">
      <formula1>"○,　"</formula1>
    </dataValidation>
    <dataValidation type="list" imeMode="halfAlpha" allowBlank="1" showInputMessage="1" showErrorMessage="1" error="リストから選択してください" sqref="Q259" xr:uid="{2C9BD6CD-F2F5-42FF-9D33-9C50A9625A6F}">
      <formula1>"○,　"</formula1>
    </dataValidation>
    <dataValidation type="list" imeMode="halfAlpha" allowBlank="1" showInputMessage="1" showErrorMessage="1" error="リストから選択してください" sqref="Q260" xr:uid="{D4BFC072-2947-40DB-99DF-D518A08E6931}">
      <formula1>"○,　"</formula1>
    </dataValidation>
    <dataValidation type="list" imeMode="halfAlpha" allowBlank="1" showInputMessage="1" showErrorMessage="1" error="リストから選択してください" sqref="Q261" xr:uid="{D3BE2A73-5CD2-4551-B53B-33A3E1277B2B}">
      <formula1>"○,　"</formula1>
    </dataValidation>
    <dataValidation type="list" imeMode="halfAlpha" allowBlank="1" showInputMessage="1" showErrorMessage="1" error="リストから選択してください" sqref="Q262" xr:uid="{6C70EBCC-5BF6-4E91-843F-4926AF0DB63E}">
      <formula1>"○,　"</formula1>
    </dataValidation>
    <dataValidation type="list" imeMode="halfAlpha" allowBlank="1" showInputMessage="1" showErrorMessage="1" error="リストから選択してください" sqref="Q263" xr:uid="{502C6A8C-67E4-44C3-85A2-AABD0AE1D33B}">
      <formula1>"○,　"</formula1>
    </dataValidation>
    <dataValidation type="list" imeMode="halfAlpha" allowBlank="1" showInputMessage="1" showErrorMessage="1" error="リストから選択してください" sqref="Q264" xr:uid="{66C6EEAB-5F73-4032-935E-739FFB4ABA5C}">
      <formula1>"○,　"</formula1>
    </dataValidation>
    <dataValidation type="list" imeMode="halfAlpha" allowBlank="1" showInputMessage="1" showErrorMessage="1" error="リストから選択してください" sqref="Q265" xr:uid="{C8265E16-6192-4F86-8AFC-01207449A752}">
      <formula1>"○,　"</formula1>
    </dataValidation>
    <dataValidation type="list" imeMode="halfAlpha" allowBlank="1" showInputMessage="1" showErrorMessage="1" error="リストから選択してください" sqref="Q266" xr:uid="{DAB68D15-10FE-4412-BB73-EB18168EE912}">
      <formula1>"○,　"</formula1>
    </dataValidation>
    <dataValidation type="list" imeMode="halfAlpha" allowBlank="1" showInputMessage="1" showErrorMessage="1" error="リストから選択してください" sqref="Q267" xr:uid="{4897DE11-EEC5-4B9B-A50B-C74A62FE32F4}">
      <formula1>"○,　"</formula1>
    </dataValidation>
    <dataValidation type="list" imeMode="halfAlpha" allowBlank="1" showInputMessage="1" showErrorMessage="1" error="リストから選択してください" sqref="Q268" xr:uid="{3F06AA76-D3F3-4EAC-8224-052F5B52D775}">
      <formula1>"○,　"</formula1>
    </dataValidation>
    <dataValidation type="list" imeMode="halfAlpha" allowBlank="1" showInputMessage="1" showErrorMessage="1" error="リストから選択してください" sqref="Q269" xr:uid="{6B145783-E179-4A49-A16E-DAEACA727DD9}">
      <formula1>"○,　"</formula1>
    </dataValidation>
    <dataValidation type="list" imeMode="halfAlpha" allowBlank="1" showInputMessage="1" showErrorMessage="1" error="リストから選択してください" sqref="Q270" xr:uid="{9FD4E3FE-43EC-4B70-AC20-0B8A3757E570}">
      <formula1>"○,　"</formula1>
    </dataValidation>
    <dataValidation type="list" imeMode="halfAlpha" allowBlank="1" showInputMessage="1" showErrorMessage="1" error="リストから選択してください" sqref="Q271" xr:uid="{37DDE031-D203-4829-97A3-F799F4566BBB}">
      <formula1>"○,　"</formula1>
    </dataValidation>
    <dataValidation type="list" imeMode="halfAlpha" allowBlank="1" showInputMessage="1" showErrorMessage="1" error="リストから選択してください" sqref="Q272" xr:uid="{58A88BA6-F9A8-454A-944E-91FC32C94D27}">
      <formula1>"○,　"</formula1>
    </dataValidation>
    <dataValidation type="list" imeMode="halfAlpha" allowBlank="1" showInputMessage="1" showErrorMessage="1" error="リストから選択してください" sqref="Q273" xr:uid="{B8D9D47C-2948-4D26-9970-C4240DE26F64}">
      <formula1>"○,　"</formula1>
    </dataValidation>
    <dataValidation type="list" imeMode="halfAlpha" allowBlank="1" showInputMessage="1" showErrorMessage="1" error="リストから選択してください" sqref="Q274" xr:uid="{F9403C7B-1B12-4692-8CC2-6990F1604097}">
      <formula1>"○,　"</formula1>
    </dataValidation>
    <dataValidation type="list" imeMode="halfAlpha" allowBlank="1" showInputMessage="1" showErrorMessage="1" error="リストから選択してください" sqref="Q275" xr:uid="{550708B1-2633-41F9-9A20-73C6955358E8}">
      <formula1>"○,　"</formula1>
    </dataValidation>
    <dataValidation type="list" imeMode="halfAlpha" allowBlank="1" showInputMessage="1" showErrorMessage="1" error="リストから選択してください" sqref="Q276" xr:uid="{6AB6792A-26A3-4324-AA61-AFEAEB76C9B3}">
      <formula1>"○,　"</formula1>
    </dataValidation>
    <dataValidation type="list" imeMode="halfAlpha" allowBlank="1" showInputMessage="1" showErrorMessage="1" error="リストから選択してください" sqref="Q277" xr:uid="{2FD3B246-D932-43C9-95CD-335CEE43AB3A}">
      <formula1>"○,　"</formula1>
    </dataValidation>
    <dataValidation type="list" imeMode="halfAlpha" allowBlank="1" showInputMessage="1" showErrorMessage="1" error="リストから選択してください" sqref="Q278" xr:uid="{E60A19EB-86C7-4E3F-8E95-9EA380077F28}">
      <formula1>"○,　"</formula1>
    </dataValidation>
    <dataValidation type="list" imeMode="halfAlpha" allowBlank="1" showInputMessage="1" showErrorMessage="1" error="リストから選択してください" sqref="Q279" xr:uid="{B32A030F-A5B1-41E9-B727-68837E8EB8D0}">
      <formula1>"○,　"</formula1>
    </dataValidation>
    <dataValidation type="list" imeMode="halfAlpha" allowBlank="1" showInputMessage="1" showErrorMessage="1" error="リストから選択してください" sqref="Q280" xr:uid="{5ED33977-3948-4C54-816B-44D2E6628839}">
      <formula1>"○,　"</formula1>
    </dataValidation>
    <dataValidation type="list" imeMode="halfAlpha" allowBlank="1" showInputMessage="1" showErrorMessage="1" error="リストから選択してください" sqref="Q281" xr:uid="{416103C1-E0BA-4A72-8694-650343F5F120}">
      <formula1>"○,　"</formula1>
    </dataValidation>
    <dataValidation type="list" imeMode="halfAlpha" allowBlank="1" showInputMessage="1" showErrorMessage="1" error="リストから選択してください" sqref="Q282" xr:uid="{F0E91F6C-3009-4825-8CBA-96EFFF6D7816}">
      <formula1>"○,　"</formula1>
    </dataValidation>
    <dataValidation type="list" imeMode="halfAlpha" allowBlank="1" showInputMessage="1" showErrorMessage="1" error="リストから選択してください" sqref="Q283" xr:uid="{A668C390-417C-4041-932C-07D535BC677B}">
      <formula1>"○,　"</formula1>
    </dataValidation>
    <dataValidation type="list" imeMode="halfAlpha" allowBlank="1" showInputMessage="1" showErrorMessage="1" error="リストから選択してください" sqref="Q284" xr:uid="{8A5AC33C-2B62-45F1-A715-26EF6EC3B264}">
      <formula1>"○,　"</formula1>
    </dataValidation>
    <dataValidation type="list" imeMode="halfAlpha" allowBlank="1" showInputMessage="1" showErrorMessage="1" error="リストから選択してください" sqref="Q285" xr:uid="{583C7539-FEF8-4D36-AAC7-54292575484A}">
      <formula1>"○,　"</formula1>
    </dataValidation>
    <dataValidation type="list" imeMode="halfAlpha" allowBlank="1" showInputMessage="1" showErrorMessage="1" error="リストから選択してください" sqref="Q286" xr:uid="{36228D5F-2227-42B6-954B-773B4045BF0B}">
      <formula1>"○,　"</formula1>
    </dataValidation>
    <dataValidation type="list" imeMode="halfAlpha" allowBlank="1" showInputMessage="1" showErrorMessage="1" error="リストから選択してください" sqref="Q287" xr:uid="{B5B0F0F9-5036-4C4B-9EE0-8DA757772665}">
      <formula1>"○,　"</formula1>
    </dataValidation>
    <dataValidation type="list" imeMode="halfAlpha" allowBlank="1" showInputMessage="1" showErrorMessage="1" error="リストから選択してください" sqref="Q288" xr:uid="{14257448-2509-4C6E-ABCD-8630F99BED4F}">
      <formula1>"○,　"</formula1>
    </dataValidation>
    <dataValidation type="list" imeMode="halfAlpha" allowBlank="1" showInputMessage="1" showErrorMessage="1" error="リストから選択してください" sqref="Q289" xr:uid="{22AC0A88-C404-4205-87D3-F4FE64F4275E}">
      <formula1>"○,　"</formula1>
    </dataValidation>
    <dataValidation type="list" imeMode="halfAlpha" allowBlank="1" showInputMessage="1" showErrorMessage="1" error="リストから選択してください" sqref="Q290" xr:uid="{0DC1F576-C3B2-4E6C-9BA2-029035ACD415}">
      <formula1>"○,　"</formula1>
    </dataValidation>
    <dataValidation type="list" imeMode="halfAlpha" allowBlank="1" showInputMessage="1" showErrorMessage="1" error="リストから選択してください" sqref="Q291" xr:uid="{FA82F9F7-5A3E-4BE0-BA30-0C36AE235F19}">
      <formula1>"○,　"</formula1>
    </dataValidation>
    <dataValidation type="list" imeMode="halfAlpha" allowBlank="1" showInputMessage="1" showErrorMessage="1" error="リストから選択してください" sqref="Q292" xr:uid="{6C5978D7-BD1C-4A30-A1E1-664344D11FED}">
      <formula1>"○,　"</formula1>
    </dataValidation>
    <dataValidation type="list" imeMode="halfAlpha" allowBlank="1" showInputMessage="1" showErrorMessage="1" error="リストから選択してください" sqref="Q293" xr:uid="{3D12C262-24BD-4DCB-A8D1-387C8D588866}">
      <formula1>"○,　"</formula1>
    </dataValidation>
    <dataValidation type="list" imeMode="halfAlpha" allowBlank="1" showInputMessage="1" showErrorMessage="1" error="リストから選択してください" sqref="Q294" xr:uid="{F647F932-8A2A-4451-A101-2994E59A755F}">
      <formula1>"○,　"</formula1>
    </dataValidation>
    <dataValidation type="list" imeMode="halfAlpha" allowBlank="1" showInputMessage="1" showErrorMessage="1" error="リストから選択してください" sqref="Q295" xr:uid="{F11D5D9B-12B9-4395-A80B-04AD74EBCE0B}">
      <formula1>"○,　"</formula1>
    </dataValidation>
    <dataValidation type="list" imeMode="halfAlpha" allowBlank="1" showInputMessage="1" showErrorMessage="1" error="リストから選択してください" sqref="Q296" xr:uid="{760B4B5B-422F-44AE-BF21-447B3EB7DEF9}">
      <formula1>"○,　"</formula1>
    </dataValidation>
    <dataValidation type="list" imeMode="halfAlpha" allowBlank="1" showInputMessage="1" showErrorMessage="1" error="リストから選択してください" sqref="Q297" xr:uid="{3F08DB31-A18D-42D3-AD05-996E8A41F7F6}">
      <formula1>"○,　"</formula1>
    </dataValidation>
    <dataValidation type="list" imeMode="halfAlpha" allowBlank="1" showInputMessage="1" showErrorMessage="1" error="リストから選択してください" sqref="Q298" xr:uid="{AA74346D-BAAC-4198-A3AD-0CE68D3AF0F8}">
      <formula1>"○,　"</formula1>
    </dataValidation>
    <dataValidation type="list" imeMode="halfAlpha" allowBlank="1" showInputMessage="1" showErrorMessage="1" error="リストから選択してください" sqref="Q299" xr:uid="{C51F5686-85A2-4EFB-901D-787478532526}">
      <formula1>"○,　"</formula1>
    </dataValidation>
    <dataValidation type="list" imeMode="halfAlpha" allowBlank="1" showInputMessage="1" showErrorMessage="1" error="リストから選択してください" sqref="Q300" xr:uid="{AC3DE3B6-5B8D-4B78-B57D-C9A85498432D}">
      <formula1>"○,　"</formula1>
    </dataValidation>
    <dataValidation type="list" imeMode="halfAlpha" allowBlank="1" showInputMessage="1" showErrorMessage="1" error="リストから選択してください" sqref="Q301" xr:uid="{A0FF6F8E-7185-4459-9042-C126305A4F64}">
      <formula1>"○,　"</formula1>
    </dataValidation>
    <dataValidation type="list" imeMode="halfAlpha" allowBlank="1" showInputMessage="1" showErrorMessage="1" error="リストから選択してください" sqref="Q302" xr:uid="{D72A12E9-3035-46A4-B503-10678BA7D52E}">
      <formula1>"○,　"</formula1>
    </dataValidation>
    <dataValidation type="list" imeMode="halfAlpha" allowBlank="1" showInputMessage="1" showErrorMessage="1" error="リストから選択してください" sqref="Q303" xr:uid="{0AF083BE-CF75-4EC8-8E6D-A82B6C7025F9}">
      <formula1>"○,　"</formula1>
    </dataValidation>
    <dataValidation type="list" imeMode="halfAlpha" allowBlank="1" showInputMessage="1" showErrorMessage="1" error="リストから選択してください" sqref="Q304" xr:uid="{FDE287B4-C2DF-4CD9-B52B-1E21F17DFB2A}">
      <formula1>"○,　"</formula1>
    </dataValidation>
    <dataValidation type="list" imeMode="halfAlpha" allowBlank="1" showInputMessage="1" showErrorMessage="1" error="リストから選択してください" sqref="Q305" xr:uid="{85EBDC27-5E2F-4FBA-9EDF-7FB1C380A727}">
      <formula1>"○,　"</formula1>
    </dataValidation>
    <dataValidation type="list" imeMode="halfAlpha" allowBlank="1" showInputMessage="1" showErrorMessage="1" error="リストから選択してください" sqref="Q306" xr:uid="{FB15EB15-3A4F-4A2F-93AC-255B968BC4BE}">
      <formula1>"○,　"</formula1>
    </dataValidation>
    <dataValidation type="list" imeMode="halfAlpha" allowBlank="1" showInputMessage="1" showErrorMessage="1" error="リストから選択してください" sqref="Q307" xr:uid="{F4E9050C-D9E9-4901-ABDC-E4CCE2984416}">
      <formula1>"○,　"</formula1>
    </dataValidation>
    <dataValidation type="list" imeMode="halfAlpha" allowBlank="1" showInputMessage="1" showErrorMessage="1" error="リストから選択してください" sqref="Q308" xr:uid="{23A71682-148C-4A1E-8E84-306A0608A89D}">
      <formula1>"○,　"</formula1>
    </dataValidation>
    <dataValidation type="list" imeMode="halfAlpha" allowBlank="1" showInputMessage="1" showErrorMessage="1" error="リストから選択してください" sqref="Q309" xr:uid="{6EB60236-F50C-4726-A47D-11AA5E634AE3}">
      <formula1>"○,　"</formula1>
    </dataValidation>
    <dataValidation type="list" imeMode="halfAlpha" allowBlank="1" showInputMessage="1" showErrorMessage="1" error="リストから選択してください" sqref="Q310" xr:uid="{1F8E3280-41BC-4120-ADA5-15F604CC0651}">
      <formula1>"○,　"</formula1>
    </dataValidation>
    <dataValidation type="list" imeMode="halfAlpha" allowBlank="1" showInputMessage="1" showErrorMessage="1" error="リストから選択してください" sqref="Q311" xr:uid="{B521D1C2-B6DD-4424-B9C5-2E2CC6BA19E1}">
      <formula1>"○,　"</formula1>
    </dataValidation>
    <dataValidation type="list" imeMode="halfAlpha" allowBlank="1" showInputMessage="1" showErrorMessage="1" error="リストから選択してください" sqref="Q312" xr:uid="{D79EF534-6662-4A44-8F51-EBD40635289B}">
      <formula1>"○,　"</formula1>
    </dataValidation>
    <dataValidation type="list" imeMode="halfAlpha" allowBlank="1" showInputMessage="1" showErrorMessage="1" error="リストから選択してください" sqref="Q313" xr:uid="{49F9523F-7F3B-4213-99A4-9B598ED65ED5}">
      <formula1>"○,　"</formula1>
    </dataValidation>
    <dataValidation type="list" imeMode="halfAlpha" allowBlank="1" showInputMessage="1" showErrorMessage="1" error="リストから選択してください" sqref="Q314" xr:uid="{A3D24498-55D7-41BB-AED4-0264AD97E879}">
      <formula1>"○,　"</formula1>
    </dataValidation>
    <dataValidation type="list" imeMode="halfAlpha" allowBlank="1" showInputMessage="1" showErrorMessage="1" error="リストから選択してください" sqref="Q315" xr:uid="{1C5DC803-3E4B-4DDB-8CC4-C38BF1151D85}">
      <formula1>"○,　"</formula1>
    </dataValidation>
    <dataValidation type="list" imeMode="halfAlpha" allowBlank="1" showInputMessage="1" showErrorMessage="1" error="リストから選択してください" sqref="Q316" xr:uid="{ECFA3EFE-E602-4B7B-AD64-487CDBC9B020}">
      <formula1>"○,　"</formula1>
    </dataValidation>
    <dataValidation type="list" imeMode="halfAlpha" allowBlank="1" showInputMessage="1" showErrorMessage="1" error="リストから選択してください" sqref="Q317" xr:uid="{1AF003E9-BA18-4656-AC08-B19DB2232AAF}">
      <formula1>"○,　"</formula1>
    </dataValidation>
    <dataValidation type="list" imeMode="halfAlpha" allowBlank="1" showInputMessage="1" showErrorMessage="1" error="リストから選択してください" sqref="Q318" xr:uid="{A1901FCF-482B-4402-97C4-82D755B79B6C}">
      <formula1>"○,　"</formula1>
    </dataValidation>
    <dataValidation type="list" imeMode="halfAlpha" allowBlank="1" showInputMessage="1" showErrorMessage="1" error="リストから選択してください" sqref="Q319" xr:uid="{7E6B69DB-3E57-4DA4-9C17-2E5F50194FFC}">
      <formula1>"○,　"</formula1>
    </dataValidation>
    <dataValidation type="list" imeMode="halfAlpha" allowBlank="1" showInputMessage="1" showErrorMessage="1" error="リストから選択してください" sqref="Q320" xr:uid="{78C1298F-E219-4F54-A6E0-38E66F26BE37}">
      <formula1>"○,　"</formula1>
    </dataValidation>
    <dataValidation type="list" imeMode="halfAlpha" allowBlank="1" showInputMessage="1" showErrorMessage="1" error="リストから選択してください" sqref="Q321" xr:uid="{48CB9DAF-E2FD-46D4-804D-CC4304479CD9}">
      <formula1>"○,　"</formula1>
    </dataValidation>
    <dataValidation type="list" imeMode="halfAlpha" allowBlank="1" showInputMessage="1" showErrorMessage="1" error="リストから選択してください" sqref="Q322" xr:uid="{0E1819F6-B502-4509-8318-6EC8AB4D0956}">
      <formula1>"○,　"</formula1>
    </dataValidation>
    <dataValidation type="list" imeMode="halfAlpha" allowBlank="1" showInputMessage="1" showErrorMessage="1" error="リストから選択してください" sqref="Q323" xr:uid="{0DDEA232-B3D8-4685-BF14-B83B8CF5620A}">
      <formula1>"○,　"</formula1>
    </dataValidation>
    <dataValidation type="list" imeMode="halfAlpha" allowBlank="1" showInputMessage="1" showErrorMessage="1" error="リストから選択してください" sqref="Q324" xr:uid="{7E0D27CF-3558-4C54-A8D4-6C4C536B4C98}">
      <formula1>"○,　"</formula1>
    </dataValidation>
    <dataValidation type="list" imeMode="halfAlpha" allowBlank="1" showInputMessage="1" showErrorMessage="1" error="リストから選択してください" sqref="Q325" xr:uid="{8D2840CD-59D9-4EC0-B547-1CC8549EDDBD}">
      <formula1>"○,　"</formula1>
    </dataValidation>
    <dataValidation type="list" imeMode="halfAlpha" allowBlank="1" showInputMessage="1" showErrorMessage="1" error="リストから選択してください" sqref="Q326" xr:uid="{5AF187BC-8310-441D-9FFB-6610E185322B}">
      <formula1>"○,　"</formula1>
    </dataValidation>
    <dataValidation type="list" imeMode="halfAlpha" allowBlank="1" showInputMessage="1" showErrorMessage="1" error="リストから選択してください" sqref="Q327" xr:uid="{BBF28855-1C26-4AEA-830E-959A285B98F1}">
      <formula1>"○,　"</formula1>
    </dataValidation>
    <dataValidation type="list" imeMode="halfAlpha" allowBlank="1" showInputMessage="1" showErrorMessage="1" error="リストから選択してください" sqref="Q328" xr:uid="{2FA244CE-6ADC-4AE9-BB14-D04340097E20}">
      <formula1>"○,　"</formula1>
    </dataValidation>
    <dataValidation type="list" imeMode="halfAlpha" allowBlank="1" showInputMessage="1" showErrorMessage="1" error="リストから選択してください" sqref="Q329" xr:uid="{B68B3D1C-97C4-43AA-A003-F888A9FBDAD9}">
      <formula1>"○,　"</formula1>
    </dataValidation>
    <dataValidation type="list" imeMode="halfAlpha" allowBlank="1" showInputMessage="1" showErrorMessage="1" error="リストから選択してください" sqref="Q330" xr:uid="{7784349B-0A62-4405-8473-9B6AFB2ECC2A}">
      <formula1>"○,　"</formula1>
    </dataValidation>
    <dataValidation type="list" imeMode="halfAlpha" allowBlank="1" showInputMessage="1" showErrorMessage="1" error="リストから選択してください" sqref="Q331" xr:uid="{0CC674FC-C4A1-4EBA-82C6-95B619F8AEF5}">
      <formula1>"○,　"</formula1>
    </dataValidation>
    <dataValidation type="list" imeMode="halfAlpha" allowBlank="1" showInputMessage="1" showErrorMessage="1" error="リストから選択してください" sqref="Q332" xr:uid="{75B841D8-FACF-41A9-83DA-8F4B8B08ADF0}">
      <formula1>"○,　"</formula1>
    </dataValidation>
    <dataValidation type="list" imeMode="halfAlpha" allowBlank="1" showInputMessage="1" showErrorMessage="1" error="リストから選択してください" sqref="Q333" xr:uid="{8C83ACF0-1A25-45F2-A41C-132AF7C43D69}">
      <formula1>"○,　"</formula1>
    </dataValidation>
    <dataValidation type="list" imeMode="halfAlpha" allowBlank="1" showInputMessage="1" showErrorMessage="1" error="リストから選択してください" sqref="Q334" xr:uid="{70D0B4D9-5A43-42A9-BDC8-7FFD9FC3EA33}">
      <formula1>"○,　"</formula1>
    </dataValidation>
    <dataValidation type="list" imeMode="halfAlpha" allowBlank="1" showInputMessage="1" showErrorMessage="1" error="リストから選択してください" sqref="Q335" xr:uid="{7D0E8123-2563-4750-8A7B-EE72012A62B3}">
      <formula1>"○,　"</formula1>
    </dataValidation>
    <dataValidation type="list" imeMode="halfAlpha" allowBlank="1" showInputMessage="1" showErrorMessage="1" error="リストから選択してください" sqref="Q336" xr:uid="{EEB70F36-B65B-4C02-B25E-D8D6E8B71551}">
      <formula1>"○,　"</formula1>
    </dataValidation>
    <dataValidation type="list" imeMode="halfAlpha" allowBlank="1" showInputMessage="1" showErrorMessage="1" error="リストから選択してください" sqref="Q337" xr:uid="{28FBE795-97E4-4F9D-95F6-2F4B1B8B8F82}">
      <formula1>"○,　"</formula1>
    </dataValidation>
    <dataValidation type="list" imeMode="halfAlpha" allowBlank="1" showInputMessage="1" showErrorMessage="1" error="リストから選択してください" sqref="Q338" xr:uid="{43B26E43-0582-462A-BF03-6431AE27F293}">
      <formula1>"○,　"</formula1>
    </dataValidation>
    <dataValidation type="list" imeMode="halfAlpha" allowBlank="1" showInputMessage="1" showErrorMessage="1" error="リストから選択してください" sqref="Q339" xr:uid="{C4C96ED1-2AE4-4F02-A2F7-35CBF4AE3C53}">
      <formula1>"○,　"</formula1>
    </dataValidation>
    <dataValidation type="list" imeMode="halfAlpha" allowBlank="1" showInputMessage="1" showErrorMessage="1" error="リストから選択してください" sqref="Q340" xr:uid="{45DF1E57-F1E1-4ACE-AD7D-B6A202473C10}">
      <formula1>"○,　"</formula1>
    </dataValidation>
    <dataValidation type="list" imeMode="halfAlpha" allowBlank="1" showInputMessage="1" showErrorMessage="1" error="リストから選択してください" sqref="Q341" xr:uid="{33098640-918E-4652-98E9-60C0F2E48F96}">
      <formula1>"○,　"</formula1>
    </dataValidation>
    <dataValidation type="list" imeMode="halfAlpha" allowBlank="1" showInputMessage="1" showErrorMessage="1" error="リストから選択してください" sqref="Q342" xr:uid="{F2323666-2969-475D-94B8-478B3A832075}">
      <formula1>"○,　"</formula1>
    </dataValidation>
    <dataValidation type="list" imeMode="halfAlpha" allowBlank="1" showInputMessage="1" showErrorMessage="1" error="リストから選択してください" sqref="Q343" xr:uid="{4C71FB34-8022-4EBE-8A6B-FE80CF10EEBE}">
      <formula1>"○,　"</formula1>
    </dataValidation>
    <dataValidation type="list" imeMode="halfAlpha" allowBlank="1" showInputMessage="1" showErrorMessage="1" error="リストから選択してください" sqref="Q344" xr:uid="{F85AF240-43E4-4737-BD80-5B77ED6D96D2}">
      <formula1>"○,　"</formula1>
    </dataValidation>
    <dataValidation type="list" imeMode="halfAlpha" allowBlank="1" showInputMessage="1" showErrorMessage="1" error="リストから選択してください" sqref="Q345" xr:uid="{9739AF66-FCE6-4A0C-B655-0F43C967134F}">
      <formula1>"○,　"</formula1>
    </dataValidation>
    <dataValidation type="list" imeMode="halfAlpha" allowBlank="1" showInputMessage="1" showErrorMessage="1" error="リストから選択してください" sqref="Q346" xr:uid="{163B9477-8A25-4297-8671-17445872DE5E}">
      <formula1>"○,　"</formula1>
    </dataValidation>
    <dataValidation type="list" imeMode="halfAlpha" allowBlank="1" showInputMessage="1" showErrorMessage="1" error="リストから選択してください" sqref="Q347" xr:uid="{F2131A38-DC3F-481D-B260-4345C6816AB9}">
      <formula1>"○,　"</formula1>
    </dataValidation>
    <dataValidation type="list" imeMode="halfAlpha" allowBlank="1" showInputMessage="1" showErrorMessage="1" error="リストから選択してください" sqref="Q348" xr:uid="{C42848B3-72EA-4A2F-88D1-7A419090F2F5}">
      <formula1>"○,　"</formula1>
    </dataValidation>
    <dataValidation type="list" imeMode="halfAlpha" allowBlank="1" showInputMessage="1" showErrorMessage="1" error="リストから選択してください" sqref="Q349" xr:uid="{CD7BA0EE-78FE-4162-A5BF-FBFC713A0E23}">
      <formula1>"○,　"</formula1>
    </dataValidation>
    <dataValidation type="list" imeMode="halfAlpha" allowBlank="1" showInputMessage="1" showErrorMessage="1" error="リストから選択してください" sqref="Q350" xr:uid="{D25EDCFF-A9E5-4D1D-9571-5B8B4F4232D9}">
      <formula1>"○,　"</formula1>
    </dataValidation>
    <dataValidation type="list" imeMode="halfAlpha" allowBlank="1" showInputMessage="1" showErrorMessage="1" error="リストから選択してください" sqref="Q351" xr:uid="{91FFECFF-4AD5-4B13-83A5-988E6B31F11F}">
      <formula1>"○,　"</formula1>
    </dataValidation>
    <dataValidation type="list" imeMode="halfAlpha" allowBlank="1" showInputMessage="1" showErrorMessage="1" error="リストから選択してください" sqref="Q352" xr:uid="{EFB868B8-D2CD-48DC-B86A-D61B98BA90A9}">
      <formula1>"○,　"</formula1>
    </dataValidation>
    <dataValidation type="list" imeMode="halfAlpha" allowBlank="1" showInputMessage="1" showErrorMessage="1" error="リストから選択してください" sqref="Q353" xr:uid="{66EA5B6D-B5EB-48C0-8AAD-6B34B997CB26}">
      <formula1>"○,　"</formula1>
    </dataValidation>
    <dataValidation type="list" imeMode="halfAlpha" allowBlank="1" showInputMessage="1" showErrorMessage="1" error="リストから選択してください" sqref="Q354" xr:uid="{7FA88676-3183-4CFC-AD32-0FBC81DC2EE6}">
      <formula1>"○,　"</formula1>
    </dataValidation>
    <dataValidation type="list" imeMode="halfAlpha" allowBlank="1" showInputMessage="1" showErrorMessage="1" error="リストから選択してください" sqref="Q355" xr:uid="{5EA44CA0-193C-4D1F-BCF4-B9D7CC796341}">
      <formula1>"○,　"</formula1>
    </dataValidation>
    <dataValidation type="list" imeMode="halfAlpha" allowBlank="1" showInputMessage="1" showErrorMessage="1" error="リストから選択してください" sqref="Q356" xr:uid="{E47CCAC1-05BC-4C33-B8E8-89051D518C47}">
      <formula1>"○,　"</formula1>
    </dataValidation>
    <dataValidation type="list" imeMode="halfAlpha" allowBlank="1" showInputMessage="1" showErrorMessage="1" error="リストから選択してください" sqref="Q357" xr:uid="{17EA76EA-35C4-43DE-A056-93B1C311166A}">
      <formula1>"○,　"</formula1>
    </dataValidation>
    <dataValidation type="list" imeMode="halfAlpha" allowBlank="1" showInputMessage="1" showErrorMessage="1" error="リストから選択してください" sqref="Q358" xr:uid="{37278454-CBB8-4A17-BD53-6629E78B3690}">
      <formula1>"○,　"</formula1>
    </dataValidation>
    <dataValidation type="list" imeMode="halfAlpha" allowBlank="1" showInputMessage="1" showErrorMessage="1" error="リストから選択してください" sqref="Q359" xr:uid="{B377A848-8F87-4A7C-AAED-E2904330C376}">
      <formula1>"○,　"</formula1>
    </dataValidation>
    <dataValidation type="list" imeMode="halfAlpha" allowBlank="1" showInputMessage="1" showErrorMessage="1" error="リストから選択してください" sqref="Q360" xr:uid="{A0760C9C-08AC-4F00-91EF-09734B23C625}">
      <formula1>"○,　"</formula1>
    </dataValidation>
    <dataValidation type="list" imeMode="halfAlpha" allowBlank="1" showInputMessage="1" showErrorMessage="1" error="リストから選択してください" sqref="Q361" xr:uid="{7B9F08BE-5C92-4ED4-9032-9DE4CB31F87A}">
      <formula1>"○,　"</formula1>
    </dataValidation>
    <dataValidation type="list" imeMode="halfAlpha" allowBlank="1" showInputMessage="1" showErrorMessage="1" error="リストから選択してください" sqref="Q362" xr:uid="{5887EAB3-F08D-4687-9A21-4054044B5CC1}">
      <formula1>"○,　"</formula1>
    </dataValidation>
    <dataValidation type="list" imeMode="halfAlpha" allowBlank="1" showInputMessage="1" showErrorMessage="1" error="リストから選択してください" sqref="Q363" xr:uid="{88F67CD8-F2CD-4379-BFD0-D215C8395482}">
      <formula1>"○,　"</formula1>
    </dataValidation>
    <dataValidation type="list" imeMode="halfAlpha" allowBlank="1" showInputMessage="1" showErrorMessage="1" error="リストから選択してください" sqref="Q364" xr:uid="{1D62C77D-9619-4A13-9176-7A0F34B7783C}">
      <formula1>"○,　"</formula1>
    </dataValidation>
    <dataValidation type="list" imeMode="halfAlpha" allowBlank="1" showInputMessage="1" showErrorMessage="1" error="リストから選択してください" sqref="Q365" xr:uid="{083A1A35-785D-4A26-B04E-C86C43026F94}">
      <formula1>"○,　"</formula1>
    </dataValidation>
    <dataValidation type="list" imeMode="halfAlpha" allowBlank="1" showInputMessage="1" showErrorMessage="1" error="リストから選択してください" sqref="Q366" xr:uid="{F8D80A1B-CAEA-4067-A6FA-727CB0A23D39}">
      <formula1>"○,　"</formula1>
    </dataValidation>
    <dataValidation type="list" imeMode="halfAlpha" allowBlank="1" showInputMessage="1" showErrorMessage="1" error="リストから選択してください" sqref="Q367" xr:uid="{5142E626-BBBB-4B26-A2F9-C5AF20EEC6DD}">
      <formula1>"○,　"</formula1>
    </dataValidation>
    <dataValidation type="list" imeMode="halfAlpha" allowBlank="1" showInputMessage="1" showErrorMessage="1" error="リストから選択してください" sqref="Q368" xr:uid="{32E1D526-C345-4AF3-8EC9-BC02B6326EC2}">
      <formula1>"○,　"</formula1>
    </dataValidation>
    <dataValidation type="list" imeMode="halfAlpha" allowBlank="1" showInputMessage="1" showErrorMessage="1" error="リストから選択してください" sqref="Q369" xr:uid="{769BD354-C75E-47F3-AC31-37C0A729FEB4}">
      <formula1>"○,　"</formula1>
    </dataValidation>
    <dataValidation type="list" imeMode="halfAlpha" allowBlank="1" showInputMessage="1" showErrorMessage="1" error="リストから選択してください" sqref="Q370" xr:uid="{7A94F509-FD62-47D5-B1F0-26A802CF1061}">
      <formula1>"○,　"</formula1>
    </dataValidation>
    <dataValidation type="list" imeMode="halfAlpha" allowBlank="1" showInputMessage="1" showErrorMessage="1" error="リストから選択してください" sqref="Q371" xr:uid="{4FE636D5-5EE7-48F9-A4AA-895D6A71EA64}">
      <formula1>"○,　"</formula1>
    </dataValidation>
    <dataValidation type="list" imeMode="halfAlpha" allowBlank="1" showInputMessage="1" showErrorMessage="1" error="リストから選択してください" sqref="Q372" xr:uid="{21E1B9B0-214F-4188-B0F6-7AA0A62191B8}">
      <formula1>"○,　"</formula1>
    </dataValidation>
    <dataValidation type="list" imeMode="halfAlpha" allowBlank="1" showInputMessage="1" showErrorMessage="1" error="リストから選択してください" sqref="Q373" xr:uid="{11D4320A-DC2C-4F96-9E6A-552BE280020B}">
      <formula1>"○,　"</formula1>
    </dataValidation>
    <dataValidation type="list" imeMode="halfAlpha" allowBlank="1" showInputMessage="1" showErrorMessage="1" error="リストから選択してください" sqref="Q374" xr:uid="{51D1C83A-9F2D-4BA9-9579-67FD66A913CA}">
      <formula1>"○,　"</formula1>
    </dataValidation>
    <dataValidation type="list" imeMode="halfAlpha" allowBlank="1" showInputMessage="1" showErrorMessage="1" error="リストから選択してください" sqref="Q375" xr:uid="{2C3BAB56-EC4D-4017-857F-6B88F6487120}">
      <formula1>"○,　"</formula1>
    </dataValidation>
    <dataValidation type="list" imeMode="halfAlpha" allowBlank="1" showInputMessage="1" showErrorMessage="1" error="リストから選択してください" sqref="Q376" xr:uid="{5DADE8AE-1BF1-4C8F-B7C3-39BB1E7493B4}">
      <formula1>"○,　"</formula1>
    </dataValidation>
    <dataValidation type="list" imeMode="halfAlpha" allowBlank="1" showInputMessage="1" showErrorMessage="1" error="リストから選択してください" sqref="Q377" xr:uid="{3B9257C3-EDD8-48BE-AF76-D17E16125414}">
      <formula1>"○,　"</formula1>
    </dataValidation>
    <dataValidation type="list" imeMode="halfAlpha" allowBlank="1" showInputMessage="1" showErrorMessage="1" error="リストから選択してください" sqref="Q378" xr:uid="{45AD55D9-A3A1-40DB-BA3F-FC11A398D1C1}">
      <formula1>"○,　"</formula1>
    </dataValidation>
    <dataValidation type="list" imeMode="halfAlpha" allowBlank="1" showInputMessage="1" showErrorMessage="1" error="リストから選択してください" sqref="Q379" xr:uid="{9D6B84FE-4339-425E-96B7-45EF43DC1F32}">
      <formula1>"○,　"</formula1>
    </dataValidation>
    <dataValidation type="list" imeMode="halfAlpha" allowBlank="1" showInputMessage="1" showErrorMessage="1" error="リストから選択してください" sqref="Q380" xr:uid="{6985C485-FF9B-4A91-949A-5DAFAF543F60}">
      <formula1>"○,　"</formula1>
    </dataValidation>
    <dataValidation type="list" imeMode="halfAlpha" allowBlank="1" showInputMessage="1" showErrorMessage="1" error="リストから選択してください" sqref="Q381" xr:uid="{C29F10A0-F937-4D60-ACCB-159A87212CB4}">
      <formula1>"○,　"</formula1>
    </dataValidation>
    <dataValidation type="list" imeMode="halfAlpha" allowBlank="1" showInputMessage="1" showErrorMessage="1" error="リストから選択してください" sqref="Q382" xr:uid="{251D602B-F401-4511-BF19-4AE5308AAE93}">
      <formula1>"○,　"</formula1>
    </dataValidation>
    <dataValidation type="list" imeMode="halfAlpha" allowBlank="1" showInputMessage="1" showErrorMessage="1" error="リストから選択してください" sqref="Q383" xr:uid="{E720CEFD-942D-4AA0-A816-C0C0716687B4}">
      <formula1>"○,　"</formula1>
    </dataValidation>
    <dataValidation type="list" imeMode="halfAlpha" allowBlank="1" showInputMessage="1" showErrorMessage="1" error="リストから選択してください" sqref="Q384" xr:uid="{9769326F-1EFF-48F5-BCDA-71C4E0964988}">
      <formula1>"○,　"</formula1>
    </dataValidation>
    <dataValidation type="list" imeMode="halfAlpha" allowBlank="1" showInputMessage="1" showErrorMessage="1" error="リストから選択してください" sqref="Q385" xr:uid="{6CA30A44-5B61-4988-982E-EE793975D080}">
      <formula1>"○,　"</formula1>
    </dataValidation>
    <dataValidation type="list" imeMode="halfAlpha" allowBlank="1" showInputMessage="1" showErrorMessage="1" error="リストから選択してください" sqref="Q386" xr:uid="{47688551-AA10-424C-9A3E-44FD4199764C}">
      <formula1>"○,　"</formula1>
    </dataValidation>
    <dataValidation type="list" imeMode="halfAlpha" allowBlank="1" showInputMessage="1" showErrorMessage="1" error="リストから選択してください" sqref="Q387" xr:uid="{00F5C134-DA06-4C97-AD85-F1E53EB038F6}">
      <formula1>"○,　"</formula1>
    </dataValidation>
    <dataValidation type="list" imeMode="halfAlpha" allowBlank="1" showInputMessage="1" showErrorMessage="1" error="リストから選択してください" sqref="Q388" xr:uid="{31CC5254-868F-4BFF-8EC9-3B6936845FAB}">
      <formula1>"○,　"</formula1>
    </dataValidation>
    <dataValidation type="list" imeMode="halfAlpha" allowBlank="1" showInputMessage="1" showErrorMessage="1" error="リストから選択してください" sqref="Q389" xr:uid="{A451054F-D9EF-4633-B77F-8311BF6A3F5C}">
      <formula1>"○,　"</formula1>
    </dataValidation>
    <dataValidation type="list" imeMode="halfAlpha" allowBlank="1" showInputMessage="1" showErrorMessage="1" error="リストから選択してください" sqref="Q390" xr:uid="{F42DF4FF-74EA-4C28-BF59-99742C650286}">
      <formula1>"○,　"</formula1>
    </dataValidation>
    <dataValidation type="list" imeMode="halfAlpha" allowBlank="1" showInputMessage="1" showErrorMessage="1" error="リストから選択してください" sqref="Q391" xr:uid="{83EDDA4D-EECC-456A-99CF-4C72B7B04E2B}">
      <formula1>"○,　"</formula1>
    </dataValidation>
    <dataValidation type="list" imeMode="halfAlpha" allowBlank="1" showInputMessage="1" showErrorMessage="1" error="リストから選択してください" sqref="Q392" xr:uid="{EA15C19F-B93F-466B-9704-3BDAC2689FA0}">
      <formula1>"○,　"</formula1>
    </dataValidation>
    <dataValidation type="list" imeMode="halfAlpha" allowBlank="1" showInputMessage="1" showErrorMessage="1" error="リストから選択してください" sqref="Q393" xr:uid="{A2EB132D-0BBC-4220-8973-271972044911}">
      <formula1>"○,　"</formula1>
    </dataValidation>
    <dataValidation type="list" imeMode="halfAlpha" allowBlank="1" showInputMessage="1" showErrorMessage="1" error="リストから選択してください" sqref="Q394" xr:uid="{069B60F3-E3D3-44BE-B597-5D3463E570E7}">
      <formula1>"○,　"</formula1>
    </dataValidation>
    <dataValidation type="list" imeMode="halfAlpha" allowBlank="1" showInputMessage="1" showErrorMessage="1" error="リストから選択してください" sqref="Q395" xr:uid="{11036524-9031-4C64-865E-BBA1832D4CFE}">
      <formula1>"○,　"</formula1>
    </dataValidation>
    <dataValidation type="list" imeMode="halfAlpha" allowBlank="1" showInputMessage="1" showErrorMessage="1" error="リストから選択してください" sqref="Q396" xr:uid="{36699ED1-E029-45BC-9878-8E820C664D50}">
      <formula1>"○,　"</formula1>
    </dataValidation>
    <dataValidation type="list" imeMode="halfAlpha" allowBlank="1" showInputMessage="1" showErrorMessage="1" error="リストから選択してください" sqref="Q397" xr:uid="{C821D250-3B78-4B92-BEEE-DC4659D697B0}">
      <formula1>"○,　"</formula1>
    </dataValidation>
    <dataValidation type="list" imeMode="halfAlpha" allowBlank="1" showInputMessage="1" showErrorMessage="1" error="リストから選択してください" sqref="Q398" xr:uid="{100600DB-B8A3-4211-B2AC-C32B38DA45A7}">
      <formula1>"○,　"</formula1>
    </dataValidation>
    <dataValidation type="list" imeMode="halfAlpha" allowBlank="1" showInputMessage="1" showErrorMessage="1" error="リストから選択してください" sqref="Q399" xr:uid="{6A06F455-C967-4344-A5E3-E7C197604C9F}">
      <formula1>"○,　"</formula1>
    </dataValidation>
    <dataValidation type="list" imeMode="halfAlpha" allowBlank="1" showInputMessage="1" showErrorMessage="1" error="リストから選択してください" sqref="Q400" xr:uid="{A05A07E0-040A-4727-8B56-02AC6A553242}">
      <formula1>"○,　"</formula1>
    </dataValidation>
    <dataValidation type="list" imeMode="halfAlpha" allowBlank="1" showInputMessage="1" showErrorMessage="1" error="リストから選択してください" sqref="Q401" xr:uid="{CD21886D-CEF9-4EC4-AED8-49B1ECEF071E}">
      <formula1>"○,　"</formula1>
    </dataValidation>
    <dataValidation type="list" imeMode="halfAlpha" allowBlank="1" showInputMessage="1" showErrorMessage="1" error="リストから選択してください" sqref="Q402" xr:uid="{33EF4F53-3837-4F80-816E-77D252B023B3}">
      <formula1>"○,　"</formula1>
    </dataValidation>
    <dataValidation type="list" imeMode="halfAlpha" allowBlank="1" showInputMessage="1" showErrorMessage="1" error="リストから選択してください" sqref="Q403" xr:uid="{74C107E4-D3D7-4CC0-BB40-150D3900BB10}">
      <formula1>"○,　"</formula1>
    </dataValidation>
    <dataValidation type="list" imeMode="halfAlpha" allowBlank="1" showInputMessage="1" showErrorMessage="1" error="リストから選択してください" sqref="Q404" xr:uid="{E5EEE053-F155-404F-BBCD-70F268414991}">
      <formula1>"○,　"</formula1>
    </dataValidation>
    <dataValidation type="list" imeMode="halfAlpha" allowBlank="1" showInputMessage="1" showErrorMessage="1" error="リストから選択してください" sqref="Q405" xr:uid="{441D4DB6-F846-48FB-A27E-3005ADCB5669}">
      <formula1>"○,　"</formula1>
    </dataValidation>
    <dataValidation type="list" imeMode="halfAlpha" allowBlank="1" showInputMessage="1" showErrorMessage="1" error="リストから選択してください" sqref="Q406" xr:uid="{9450FCE3-AD50-453C-B0BB-45A04BCC2248}">
      <formula1>"○,　"</formula1>
    </dataValidation>
    <dataValidation type="list" imeMode="halfAlpha" allowBlank="1" showInputMessage="1" showErrorMessage="1" error="リストから選択してください" sqref="Q407" xr:uid="{E536F7D7-3983-4F97-9557-FB5DBF7DB94B}">
      <formula1>"○,　"</formula1>
    </dataValidation>
    <dataValidation type="list" imeMode="halfAlpha" allowBlank="1" showInputMessage="1" showErrorMessage="1" error="リストから選択してください" sqref="Q408" xr:uid="{461882A9-DCDE-49A6-9C2F-036009975795}">
      <formula1>"○,　"</formula1>
    </dataValidation>
    <dataValidation type="list" imeMode="halfAlpha" allowBlank="1" showInputMessage="1" showErrorMessage="1" error="リストから選択してください" sqref="Q409" xr:uid="{CB7CCDEA-CE99-4B9D-9AEF-18798B5353F7}">
      <formula1>"○,　"</formula1>
    </dataValidation>
    <dataValidation type="list" imeMode="halfAlpha" allowBlank="1" showInputMessage="1" showErrorMessage="1" error="リストから選択してください" sqref="Q410" xr:uid="{1627FDE5-B60F-4DE2-9CA7-5EB358165E37}">
      <formula1>"○,　"</formula1>
    </dataValidation>
    <dataValidation type="list" imeMode="halfAlpha" allowBlank="1" showInputMessage="1" showErrorMessage="1" error="リストから選択してください" sqref="Q411" xr:uid="{04C6D210-25E3-4E33-A43D-6D89220515B3}">
      <formula1>"○,　"</formula1>
    </dataValidation>
    <dataValidation type="list" imeMode="halfAlpha" allowBlank="1" showInputMessage="1" showErrorMessage="1" error="リストから選択してください" sqref="Q412" xr:uid="{72A1BFEF-8009-43A1-8DC7-44E11BB11795}">
      <formula1>"○,　"</formula1>
    </dataValidation>
    <dataValidation type="list" imeMode="halfAlpha" allowBlank="1" showInputMessage="1" showErrorMessage="1" error="リストから選択してください" sqref="Q413" xr:uid="{419392C8-50F8-4A9B-89A5-CC2726A5D586}">
      <formula1>"○,　"</formula1>
    </dataValidation>
    <dataValidation type="list" imeMode="halfAlpha" allowBlank="1" showInputMessage="1" showErrorMessage="1" error="リストから選択してください" sqref="Q414" xr:uid="{957AE40E-4056-4B9B-B286-3843C9D9EB3C}">
      <formula1>"○,　"</formula1>
    </dataValidation>
    <dataValidation type="list" imeMode="halfAlpha" allowBlank="1" showInputMessage="1" showErrorMessage="1" error="リストから選択してください" sqref="Q415" xr:uid="{4BB98A83-6C20-4682-93D0-43644BB253B4}">
      <formula1>"○,　"</formula1>
    </dataValidation>
    <dataValidation type="list" imeMode="halfAlpha" allowBlank="1" showInputMessage="1" showErrorMessage="1" error="リストから選択してください" sqref="Q416" xr:uid="{2F077501-325C-4C23-8849-D3F9069C17EB}">
      <formula1>"○,　"</formula1>
    </dataValidation>
    <dataValidation type="list" imeMode="halfAlpha" allowBlank="1" showInputMessage="1" showErrorMessage="1" error="リストから選択してください" sqref="Q417" xr:uid="{55013FE5-FC3A-41A1-AC84-585339FD4BFC}">
      <formula1>"○,　"</formula1>
    </dataValidation>
    <dataValidation type="list" imeMode="halfAlpha" allowBlank="1" showInputMessage="1" showErrorMessage="1" error="リストから選択してください" sqref="Q418" xr:uid="{F1178E86-7702-4353-A89C-D58B6127279B}">
      <formula1>"○,　"</formula1>
    </dataValidation>
    <dataValidation type="list" imeMode="halfAlpha" allowBlank="1" showInputMessage="1" showErrorMessage="1" error="リストから選択してください" sqref="Q419" xr:uid="{2CB67CF8-8BBB-474B-BD8F-96F3C76A429E}">
      <formula1>"○,　"</formula1>
    </dataValidation>
    <dataValidation type="list" imeMode="halfAlpha" allowBlank="1" showInputMessage="1" showErrorMessage="1" error="リストから選択してください" sqref="Q420" xr:uid="{773BE6E3-A882-4448-9E64-9AD0424278CD}">
      <formula1>"○,　"</formula1>
    </dataValidation>
    <dataValidation type="list" imeMode="halfAlpha" allowBlank="1" showInputMessage="1" showErrorMessage="1" error="リストから選択してください" sqref="Q421" xr:uid="{49EF5D1A-F372-45C4-8278-BE8071B383C2}">
      <formula1>"○,　"</formula1>
    </dataValidation>
    <dataValidation type="list" imeMode="halfAlpha" allowBlank="1" showInputMessage="1" showErrorMessage="1" error="リストから選択してください" sqref="Q422" xr:uid="{4295FCC2-512C-4C41-B6F4-6733EF6C29B4}">
      <formula1>"○,　"</formula1>
    </dataValidation>
    <dataValidation type="list" imeMode="halfAlpha" allowBlank="1" showInputMessage="1" showErrorMessage="1" error="リストから選択してください" sqref="Q423" xr:uid="{5D4C471B-BBC7-460C-85FE-C826CB24E52F}">
      <formula1>"○,　"</formula1>
    </dataValidation>
    <dataValidation type="list" imeMode="halfAlpha" allowBlank="1" showInputMessage="1" showErrorMessage="1" error="リストから選択してください" sqref="Q424" xr:uid="{13B39CF7-D6D0-4127-97D4-8EB2B38676F4}">
      <formula1>"○,　"</formula1>
    </dataValidation>
    <dataValidation type="list" imeMode="halfAlpha" allowBlank="1" showInputMessage="1" showErrorMessage="1" error="リストから選択してください" sqref="Q425" xr:uid="{A3F3157C-4413-4EF8-AE3B-504167F9FA86}">
      <formula1>"○,　"</formula1>
    </dataValidation>
    <dataValidation type="list" imeMode="halfAlpha" allowBlank="1" showInputMessage="1" showErrorMessage="1" error="リストから選択してください" sqref="Q426" xr:uid="{A8C59AB9-C511-4A09-82E8-D0F6713DA9A2}">
      <formula1>"○,　"</formula1>
    </dataValidation>
    <dataValidation type="list" imeMode="halfAlpha" allowBlank="1" showInputMessage="1" showErrorMessage="1" error="リストから選択してください" sqref="Q427" xr:uid="{0992266B-4A5D-422F-8C14-682366A4B136}">
      <formula1>"○,　"</formula1>
    </dataValidation>
    <dataValidation type="list" imeMode="halfAlpha" allowBlank="1" showInputMessage="1" showErrorMessage="1" error="リストから選択してください" sqref="Q428" xr:uid="{D7F9ED51-8E47-4811-A457-63B7A9217D8F}">
      <formula1>"○,　"</formula1>
    </dataValidation>
    <dataValidation type="list" imeMode="halfAlpha" allowBlank="1" showInputMessage="1" showErrorMessage="1" error="リストから選択してください" sqref="Q429" xr:uid="{8D3C36DA-1BAE-45A8-B846-3EC0F933EFD5}">
      <formula1>"○,　"</formula1>
    </dataValidation>
    <dataValidation type="list" imeMode="halfAlpha" allowBlank="1" showInputMessage="1" showErrorMessage="1" error="リストから選択してください" sqref="Q430" xr:uid="{FC6A754E-A211-4B99-B45B-2FA94D133D89}">
      <formula1>"○,　"</formula1>
    </dataValidation>
    <dataValidation type="list" imeMode="halfAlpha" allowBlank="1" showInputMessage="1" showErrorMessage="1" error="リストから選択してください" sqref="Q431" xr:uid="{1A66B097-2959-4BC5-AD87-33E3E92B60F8}">
      <formula1>"○,　"</formula1>
    </dataValidation>
    <dataValidation type="list" imeMode="halfAlpha" allowBlank="1" showInputMessage="1" showErrorMessage="1" error="リストから選択してください" sqref="Q432" xr:uid="{7CDEA8ED-05C1-4793-A161-A24126B80910}">
      <formula1>"○,　"</formula1>
    </dataValidation>
    <dataValidation type="list" imeMode="halfAlpha" allowBlank="1" showInputMessage="1" showErrorMessage="1" error="リストから選択してください" sqref="Q433" xr:uid="{5983AD5C-FE86-4368-AA1E-824FDC84C4E5}">
      <formula1>"○,　"</formula1>
    </dataValidation>
    <dataValidation type="list" imeMode="halfAlpha" allowBlank="1" showInputMessage="1" showErrorMessage="1" error="リストから選択してください" sqref="Q434" xr:uid="{D0022FE4-53DB-4FCA-A093-C7AA635AC1CE}">
      <formula1>"○,　"</formula1>
    </dataValidation>
    <dataValidation type="list" imeMode="halfAlpha" allowBlank="1" showInputMessage="1" showErrorMessage="1" error="リストから選択してください" sqref="Q435" xr:uid="{A238842B-F7E3-401D-995F-0368C6058595}">
      <formula1>"○,　"</formula1>
    </dataValidation>
    <dataValidation type="list" imeMode="halfAlpha" allowBlank="1" showInputMessage="1" showErrorMessage="1" error="リストから選択してください" sqref="Q436" xr:uid="{1C8E0E9D-C3E1-466B-8819-937B9C0E442F}">
      <formula1>"○,　"</formula1>
    </dataValidation>
    <dataValidation type="list" imeMode="halfAlpha" allowBlank="1" showInputMessage="1" showErrorMessage="1" error="リストから選択してください" sqref="Q437" xr:uid="{7F2A90F4-867E-4925-9910-169125B476A5}">
      <formula1>"○,　"</formula1>
    </dataValidation>
    <dataValidation type="list" imeMode="halfAlpha" allowBlank="1" showInputMessage="1" showErrorMessage="1" error="リストから選択してください" sqref="Q438" xr:uid="{F34ED99F-C80E-4C99-B406-11884A156BB1}">
      <formula1>"○,　"</formula1>
    </dataValidation>
    <dataValidation type="list" imeMode="halfAlpha" allowBlank="1" showInputMessage="1" showErrorMessage="1" error="リストから選択してください" sqref="Q439" xr:uid="{30361002-639B-4F9F-BCCF-C3B5374789EA}">
      <formula1>"○,　"</formula1>
    </dataValidation>
    <dataValidation type="list" imeMode="halfAlpha" allowBlank="1" showInputMessage="1" showErrorMessage="1" error="リストから選択してください" sqref="Q440" xr:uid="{43995316-722E-4B9E-A89C-01CACAB6703B}">
      <formula1>"○,　"</formula1>
    </dataValidation>
    <dataValidation type="list" imeMode="halfAlpha" allowBlank="1" showInputMessage="1" showErrorMessage="1" error="リストから選択してください" sqref="Q441" xr:uid="{5A5052B5-0503-4FD6-BFA5-66D5CF6D7B8A}">
      <formula1>"○,　"</formula1>
    </dataValidation>
    <dataValidation type="list" imeMode="halfAlpha" allowBlank="1" showInputMessage="1" showErrorMessage="1" error="リストから選択してください" sqref="Q442" xr:uid="{F28B205D-A235-452F-92D1-B484C2AD9085}">
      <formula1>"○,　"</formula1>
    </dataValidation>
    <dataValidation type="list" imeMode="halfAlpha" allowBlank="1" showInputMessage="1" showErrorMessage="1" error="リストから選択してください" sqref="Q443" xr:uid="{2919208D-6631-41A2-AA21-48B11214F327}">
      <formula1>"○,　"</formula1>
    </dataValidation>
    <dataValidation type="list" imeMode="halfAlpha" allowBlank="1" showInputMessage="1" showErrorMessage="1" error="リストから選択してください" sqref="Q444" xr:uid="{CBF3E015-CFD1-4ACC-A432-1FADD7AEE4A6}">
      <formula1>"○,　"</formula1>
    </dataValidation>
    <dataValidation type="list" imeMode="halfAlpha" allowBlank="1" showInputMessage="1" showErrorMessage="1" error="リストから選択してください" sqref="Q445" xr:uid="{2F0D36D2-C45A-46AB-BD52-0C3A2E620ADE}">
      <formula1>"○,　"</formula1>
    </dataValidation>
    <dataValidation type="list" imeMode="halfAlpha" allowBlank="1" showInputMessage="1" showErrorMessage="1" error="リストから選択してください" sqref="Q446" xr:uid="{E36956A0-9ECD-4584-8E2A-2D2C25FC68BC}">
      <formula1>"○,　"</formula1>
    </dataValidation>
    <dataValidation type="list" imeMode="halfAlpha" allowBlank="1" showInputMessage="1" showErrorMessage="1" error="リストから選択してください" sqref="Q447" xr:uid="{A2A4E92D-659F-438F-B714-9BBB39FC2FC0}">
      <formula1>"○,　"</formula1>
    </dataValidation>
    <dataValidation type="list" imeMode="halfAlpha" allowBlank="1" showInputMessage="1" showErrorMessage="1" error="リストから選択してください" sqref="Q448" xr:uid="{532DCADB-2D85-460C-AD20-5FA219505FD2}">
      <formula1>"○,　"</formula1>
    </dataValidation>
    <dataValidation type="list" imeMode="halfAlpha" allowBlank="1" showInputMessage="1" showErrorMessage="1" error="リストから選択してください" sqref="Q449" xr:uid="{072B0514-8CD8-4B38-A9B3-1DF6A07400AF}">
      <formula1>"○,　"</formula1>
    </dataValidation>
    <dataValidation type="list" imeMode="halfAlpha" allowBlank="1" showInputMessage="1" showErrorMessage="1" error="リストから選択してください" sqref="Q450" xr:uid="{24E811B1-28CB-4E13-8AAA-686DCCDD4FC3}">
      <formula1>"○,　"</formula1>
    </dataValidation>
    <dataValidation type="list" imeMode="halfAlpha" allowBlank="1" showInputMessage="1" showErrorMessage="1" error="リストから選択してください" sqref="Q451" xr:uid="{D67DE012-25D3-4B0F-9C9F-02F0D592F8F1}">
      <formula1>"○,　"</formula1>
    </dataValidation>
    <dataValidation type="list" imeMode="halfAlpha" allowBlank="1" showInputMessage="1" showErrorMessage="1" error="リストから選択してください" sqref="Q452" xr:uid="{463A17F2-0910-4C46-8329-659CC7240E6C}">
      <formula1>"○,　"</formula1>
    </dataValidation>
    <dataValidation type="list" imeMode="halfAlpha" allowBlank="1" showInputMessage="1" showErrorMessage="1" error="リストから選択してください" sqref="Q453" xr:uid="{5FF5E09D-DCC0-4EE6-B552-22E116228ADE}">
      <formula1>"○,　"</formula1>
    </dataValidation>
    <dataValidation type="list" imeMode="halfAlpha" allowBlank="1" showInputMessage="1" showErrorMessage="1" error="リストから選択してください" sqref="Q454" xr:uid="{E9151042-922D-494F-A58A-D873C5F98BE3}">
      <formula1>"○,　"</formula1>
    </dataValidation>
    <dataValidation type="list" imeMode="halfAlpha" allowBlank="1" showInputMessage="1" showErrorMessage="1" error="リストから選択してください" sqref="Q455" xr:uid="{247F7FF8-0797-4CF2-8F7B-B0BF92C4005A}">
      <formula1>"○,　"</formula1>
    </dataValidation>
    <dataValidation type="list" imeMode="halfAlpha" allowBlank="1" showInputMessage="1" showErrorMessage="1" error="リストから選択してください" sqref="Q456" xr:uid="{C96AEEA9-4D16-42BA-A223-A6B5D263F3B9}">
      <formula1>"○,　"</formula1>
    </dataValidation>
    <dataValidation type="list" imeMode="halfAlpha" allowBlank="1" showInputMessage="1" showErrorMessage="1" error="リストから選択してください" sqref="Q457" xr:uid="{CF54D21A-EE24-467C-9134-9184AAF77790}">
      <formula1>"○,　"</formula1>
    </dataValidation>
    <dataValidation type="list" imeMode="halfAlpha" allowBlank="1" showInputMessage="1" showErrorMessage="1" error="リストから選択してください" sqref="Q458" xr:uid="{37555D16-B07B-4FFE-9F32-0B20FEE21BFA}">
      <formula1>"○,　"</formula1>
    </dataValidation>
    <dataValidation type="list" imeMode="halfAlpha" allowBlank="1" showInputMessage="1" showErrorMessage="1" error="リストから選択してください" sqref="Q459" xr:uid="{A980D20A-C727-4FE2-979D-3B7B083070B8}">
      <formula1>"○,　"</formula1>
    </dataValidation>
    <dataValidation type="list" imeMode="halfAlpha" allowBlank="1" showInputMessage="1" showErrorMessage="1" error="リストから選択してください" sqref="Q460" xr:uid="{AA1DB541-F010-4149-9B11-EC21A054A4FB}">
      <formula1>"○,　"</formula1>
    </dataValidation>
    <dataValidation type="list" imeMode="halfAlpha" allowBlank="1" showInputMessage="1" showErrorMessage="1" error="リストから選択してください" sqref="Q461" xr:uid="{0C0CB627-E795-4B1C-B136-986AD257AB4C}">
      <formula1>"○,　"</formula1>
    </dataValidation>
    <dataValidation type="list" imeMode="halfAlpha" allowBlank="1" showInputMessage="1" showErrorMessage="1" error="リストから選択してください" sqref="Q462" xr:uid="{CE212622-1141-4803-9A33-6D0B190499AB}">
      <formula1>"○,　"</formula1>
    </dataValidation>
    <dataValidation type="list" imeMode="halfAlpha" allowBlank="1" showInputMessage="1" showErrorMessage="1" error="リストから選択してください" sqref="Q463" xr:uid="{23BE4DEF-EDE4-44EC-9735-8EAC2ED3A4D1}">
      <formula1>"○,　"</formula1>
    </dataValidation>
    <dataValidation type="list" imeMode="halfAlpha" allowBlank="1" showInputMessage="1" showErrorMessage="1" error="リストから選択してください" sqref="Q464" xr:uid="{4BF98904-D354-418C-A9F6-414169C72E68}">
      <formula1>"○,　"</formula1>
    </dataValidation>
    <dataValidation type="list" imeMode="halfAlpha" allowBlank="1" showInputMessage="1" showErrorMessage="1" error="リストから選択してください" sqref="Q465" xr:uid="{77568AF3-7419-4018-B5DE-C68FCA032779}">
      <formula1>"○,　"</formula1>
    </dataValidation>
    <dataValidation type="list" imeMode="halfAlpha" allowBlank="1" showInputMessage="1" showErrorMessage="1" error="リストから選択してください" sqref="Q466" xr:uid="{F9D8D711-8C0B-4F03-AF7F-F6D2A5BCBC18}">
      <formula1>"○,　"</formula1>
    </dataValidation>
    <dataValidation type="list" imeMode="halfAlpha" allowBlank="1" showInputMessage="1" showErrorMessage="1" error="リストから選択してください" sqref="Q467" xr:uid="{B224596D-B066-4157-9FA8-44167C90AEB6}">
      <formula1>"○,　"</formula1>
    </dataValidation>
    <dataValidation type="list" imeMode="halfAlpha" allowBlank="1" showInputMessage="1" showErrorMessage="1" error="リストから選択してください" sqref="Q468" xr:uid="{EAD3CF63-12FC-414A-ACC4-8A3AB6BDBFC1}">
      <formula1>"○,　"</formula1>
    </dataValidation>
    <dataValidation type="list" imeMode="halfAlpha" allowBlank="1" showInputMessage="1" showErrorMessage="1" error="リストから選択してください" sqref="Q469" xr:uid="{1C703106-6F21-48F8-A1D9-963A18AF1145}">
      <formula1>"○,　"</formula1>
    </dataValidation>
    <dataValidation type="list" imeMode="halfAlpha" allowBlank="1" showInputMessage="1" showErrorMessage="1" error="リストから選択してください" sqref="Q470" xr:uid="{2104D1EA-85E3-465E-A21F-55113E0CC29D}">
      <formula1>"○,　"</formula1>
    </dataValidation>
    <dataValidation type="list" imeMode="halfAlpha" allowBlank="1" showInputMessage="1" showErrorMessage="1" error="リストから選択してください" sqref="Q471" xr:uid="{B2F8D26D-50DA-47CE-8911-9772EF021A75}">
      <formula1>"○,　"</formula1>
    </dataValidation>
    <dataValidation type="list" imeMode="halfAlpha" allowBlank="1" showInputMessage="1" showErrorMessage="1" error="リストから選択してください" sqref="Q472" xr:uid="{D22AB582-D7E7-4915-B82B-737393D47A19}">
      <formula1>"○,　"</formula1>
    </dataValidation>
    <dataValidation type="list" imeMode="halfAlpha" allowBlank="1" showInputMessage="1" showErrorMessage="1" error="リストから選択してください" sqref="Q473" xr:uid="{0C277E3D-D49E-42E6-B2FE-3E93D4425698}">
      <formula1>"○,　"</formula1>
    </dataValidation>
    <dataValidation type="list" imeMode="halfAlpha" allowBlank="1" showInputMessage="1" showErrorMessage="1" error="リストから選択してください" sqref="Q474" xr:uid="{AF275E5B-6061-478A-9702-0ED31CE919E2}">
      <formula1>"○,　"</formula1>
    </dataValidation>
    <dataValidation type="list" imeMode="halfAlpha" allowBlank="1" showInputMessage="1" showErrorMessage="1" error="リストから選択してください" sqref="Q475" xr:uid="{584E1BEE-89BE-40CF-9D52-9F91AE774F3D}">
      <formula1>"○,　"</formula1>
    </dataValidation>
    <dataValidation type="list" imeMode="halfAlpha" allowBlank="1" showInputMessage="1" showErrorMessage="1" error="リストから選択してください" sqref="Q476" xr:uid="{EC301EA1-1AA7-4FF9-A0F8-F08D4F3D4140}">
      <formula1>"○,　"</formula1>
    </dataValidation>
    <dataValidation type="list" imeMode="halfAlpha" allowBlank="1" showInputMessage="1" showErrorMessage="1" error="リストから選択してください" sqref="Q480" xr:uid="{9D6DF44F-C4D3-434F-8715-5812ACF527F4}">
      <formula1>"○,　"</formula1>
    </dataValidation>
    <dataValidation type="list" imeMode="halfAlpha" allowBlank="1" showInputMessage="1" showErrorMessage="1" error="リストから選択してください" sqref="Q481" xr:uid="{7740529F-32A5-4865-AC5E-E37115C25145}">
      <formula1>"○,　"</formula1>
    </dataValidation>
  </dataValidations>
  <pageMargins left="0.19685039370078741" right="0.19685039370078741" top="0.39370078740157483" bottom="0.19685039370078741" header="0.19685039370078741" footer="0.19685039370078741"/>
  <pageSetup paperSize="9" scale="62"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22"/>
  </cols>
  <sheetData>
    <row r="1" spans="1:1" x14ac:dyDescent="0.15">
      <c r="A1" s="122"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22" t="str">
        <f>"@神奈川県@和歌山県@鹿児島県@"</f>
        <v>@神奈川県@和歌山県@鹿児島県@</v>
      </c>
    </row>
    <row r="3" spans="1:1" x14ac:dyDescent="0.15">
      <c r="A3" s="122" t="s">
        <v>111</v>
      </c>
    </row>
    <row r="4" spans="1:1" x14ac:dyDescent="0.15">
      <c r="A4" s="122" t="s">
        <v>112</v>
      </c>
    </row>
  </sheetData>
  <sheetProtection algorithmName="SHA-512" hashValue="ZJy7oOUFwLgCrm5t6JMPpv/X3Oh/dQ+n/ciKW+2bnRufxCgxB+dElKQ4RRQC3u4B2Cq6kLpe7BnqAaJoufoBiQ==" saltValue="+ZOdqm1YoMUSJ3hy43PHVA=="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2022-10-13T05:40:18Z</cp:lastPrinted>
  <dcterms:created xsi:type="dcterms:W3CDTF">2018-07-20T07:50:20Z</dcterms:created>
  <dcterms:modified xsi:type="dcterms:W3CDTF">2025-10-29T01:29:16Z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